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<sst xmlns="http://schemas.openxmlformats.org/spreadsheetml/2006/main" count="16" uniqueCount="16">
  <si>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under diameter</t>
  </si>
  <si>
    <t>wire diameter</t>
  </si>
  <si>
    <t>thickness</t>
  </si>
  <si>
    <t>outer diameter</t>
  </si>
  <si>
    <t>material(CU,AL)</t>
  </si>
  <si>
    <t>CU</t>
  </si>
  <si>
    <t>number of carrier</t>
  </si>
  <si>
    <t>number of each carrier</t>
  </si>
  <si>
    <t>pitch</t>
  </si>
  <si>
    <t>D4</t>
  </si>
  <si>
    <t>sin a</t>
  </si>
  <si>
    <t>F</t>
  </si>
  <si>
    <t>coverage</t>
  </si>
  <si>
    <t>angle</t>
  </si>
  <si>
    <t>weight parameter(F)</t>
  </si>
  <si>
    <t>reference weight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</si>
</sst>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%"/>
  </numFmts>
  <fonts count="3">
    <font>
      <sz val="12"/>
      <name val="新細明體"/>
      <family val="0"/>
    </font>
    <font>
      <sz val="9"/>
      <name val="新細明體"/>
      <family val="1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4" borderId="1" xfId="0" applyFont="1" applyFill="1" applyBorder="1" applyAlignment="1">
      <alignment/>
    </xf>
    <xf numFmtId="176" fontId="0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15" sqref="C15"/>
    </sheetView>
  </sheetViews>
  <sheetFormatPr defaultColWidth="9.00390625" defaultRowHeight="16.5"/>
  <cols>
    <col min="1" max="1" width="18.875" style="0" customWidth="1"/>
  </cols>
  <sheetData>
    <row r="1" spans="1:2" ht="16.5">
      <c r="A1" s="1" t="s">
        <v>0</v>
      </c>
      <c r="B1" s="2">
        <v>6</v>
      </c>
    </row>
    <row r="2" spans="1:2" ht="16.5">
      <c r="A2" s="3" t="s">
        <v>1</v>
      </c>
      <c r="B2" s="4">
        <v>0.12</v>
      </c>
    </row>
    <row r="3" spans="1:2" ht="16.5">
      <c r="A3" s="5" t="s">
        <v>2</v>
      </c>
      <c r="B3" s="6">
        <f>IF(B12&lt;50%,B2*2,B2*2.5)</f>
        <v>0.3</v>
      </c>
    </row>
    <row r="4" spans="1:2" ht="16.5">
      <c r="A4" s="7" t="s">
        <v>3</v>
      </c>
      <c r="B4" s="8">
        <f>B1+B3*2</f>
        <v>6.6</v>
      </c>
    </row>
    <row r="5" spans="1:2" ht="16.5">
      <c r="A5" s="9" t="s">
        <v>4</v>
      </c>
      <c r="B5" s="10" t="s">
        <v>5</v>
      </c>
    </row>
    <row r="6" spans="1:2" ht="16.5">
      <c r="A6" s="9" t="s">
        <v>6</v>
      </c>
      <c r="B6" s="11">
        <v>8</v>
      </c>
    </row>
    <row r="7" spans="1:2" ht="16.5">
      <c r="A7" s="9" t="s">
        <v>7</v>
      </c>
      <c r="B7" s="11">
        <v>16</v>
      </c>
    </row>
    <row r="8" spans="1:2" ht="16.5">
      <c r="A8" s="9" t="s">
        <v>8</v>
      </c>
      <c r="B8" s="12">
        <v>12.01</v>
      </c>
    </row>
    <row r="9" spans="1:2" ht="16.5">
      <c r="A9" s="5" t="s">
        <v>9</v>
      </c>
      <c r="B9" s="13">
        <f>B1+B2*2</f>
        <v>6.24</v>
      </c>
    </row>
    <row r="10" spans="1:2" ht="16.5">
      <c r="A10" s="5" t="s">
        <v>10</v>
      </c>
      <c r="B10" s="14">
        <f>PI()*B9/SQRT(B8*B8+PI()*PI()*B9*B9)</f>
        <v>0.852699526423959</v>
      </c>
    </row>
    <row r="11" spans="1:2" ht="16.5">
      <c r="A11" s="5" t="s">
        <v>11</v>
      </c>
      <c r="B11" s="14">
        <f>B2*B6*B7/B8/B10/2</f>
        <v>0.7499325271386494</v>
      </c>
    </row>
    <row r="12" spans="1:2" ht="16.5">
      <c r="A12" s="5" t="s">
        <v>12</v>
      </c>
      <c r="B12" s="15">
        <f>(2*B11-B11*B11)</f>
        <v>0.9374662590167377</v>
      </c>
    </row>
    <row r="13" spans="1:2" ht="16.5">
      <c r="A13" s="5" t="s">
        <v>13</v>
      </c>
      <c r="B13" s="16">
        <f>ASIN(B10)*180/PI()</f>
        <v>58.50651008758526</v>
      </c>
    </row>
    <row r="14" spans="1:2" ht="16.5">
      <c r="A14" s="5" t="s">
        <v>14</v>
      </c>
      <c r="B14" s="14">
        <f>IF(B12&lt;=75%,IF(B12&lt;50%,B11,IF(B12&lt;=70%,IF(B12&lt;=65%,IF(B12&lt;=60%,IF(B12&lt;=55%,IF(B12=50%,0.3,0.33),0.37),0.41),0.46),0.5)),IF(B12&lt;=95%,IF(B12&lt;=90%,IF(B12&lt;=85%,IF(B12&lt;=80%,0.56,0.62),0.69),0.78),0.9))</f>
        <v>0.78</v>
      </c>
    </row>
    <row r="15" spans="1:2" ht="16.5">
      <c r="A15" s="17" t="s">
        <v>15</v>
      </c>
      <c r="B15" s="18">
        <f>B6*B7*B2*B2*PI()/4*IF(B5="AL",2.7,8.89)*SQRT(B8*B8+B9*B9*PI()*PI())/B8*1.06</f>
        <v>26.11351913261749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engineer</cp:lastModifiedBy>
  <dcterms:created xsi:type="dcterms:W3CDTF">2006-02-18T04:51:37Z</dcterms:created>
  <dcterms:modified xsi:type="dcterms:W3CDTF">2006-02-18T05:06:24Z</dcterms:modified>
  <cp:category/>
  <cp:version/>
  <cp:contentType/>
  <cp:contentStatus/>
</cp:coreProperties>
</file>