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2150" windowHeight="6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<sst xmlns="http://schemas.openxmlformats.org/spreadsheetml/2006/main" count="70" uniqueCount="61">
  <si>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r>
      <t xml:space="preserve">吸收回路的計算
</t>
    </r>
    <r>
      <rPr>
        <b/>
        <sz val="20"/>
        <rFont val="Arial"/>
        <family val="2"/>
      </rPr>
      <t>RCD SNUBBER</t>
    </r>
  </si>
  <si>
    <r>
      <t>在這里</t>
    </r>
    <r>
      <rPr>
        <sz val="12"/>
        <rFont val="Arial"/>
        <family val="2"/>
      </rPr>
      <t xml:space="preserve">, </t>
    </r>
    <r>
      <rPr>
        <sz val="12"/>
        <rFont val="標楷體"/>
        <family val="0"/>
      </rPr>
      <t>我們假設</t>
    </r>
    <r>
      <rPr>
        <sz val="12"/>
        <rFont val="Arial"/>
        <family val="2"/>
      </rPr>
      <t>RCD</t>
    </r>
    <r>
      <rPr>
        <sz val="12"/>
        <rFont val="標楷體"/>
        <family val="0"/>
      </rPr>
      <t>回路吸收的功率</t>
    </r>
    <r>
      <rPr>
        <sz val="12"/>
        <rFont val="Arial"/>
        <family val="2"/>
      </rPr>
      <t>PSN</t>
    </r>
    <r>
      <rPr>
        <sz val="12"/>
        <rFont val="標楷體"/>
        <family val="0"/>
      </rPr>
      <t>為輸出功率的</t>
    </r>
    <r>
      <rPr>
        <sz val="12"/>
        <rFont val="Arial"/>
        <family val="2"/>
      </rPr>
      <t xml:space="preserve"> 3% ~ 5%.</t>
    </r>
  </si>
  <si>
    <t>V</t>
  </si>
  <si>
    <t>W</t>
  </si>
  <si>
    <t>Vin ac min</t>
  </si>
  <si>
    <t>V</t>
  </si>
  <si>
    <t>Vin ac max</t>
  </si>
  <si>
    <t>1.15   =</t>
  </si>
  <si>
    <t>*</t>
  </si>
  <si>
    <t>*</t>
  </si>
  <si>
    <t>=</t>
  </si>
  <si>
    <t>=</t>
  </si>
  <si>
    <t>V</t>
  </si>
  <si>
    <r>
      <t>低電壓時用</t>
    </r>
    <r>
      <rPr>
        <sz val="12"/>
        <rFont val="Arial"/>
        <family val="2"/>
      </rPr>
      <t xml:space="preserve">1.15, </t>
    </r>
    <r>
      <rPr>
        <sz val="12"/>
        <rFont val="標楷體"/>
        <family val="0"/>
      </rPr>
      <t>高電壓時用</t>
    </r>
    <r>
      <rPr>
        <sz val="12"/>
        <rFont val="Arial"/>
        <family val="2"/>
      </rPr>
      <t>1.4</t>
    </r>
  </si>
  <si>
    <r>
      <t xml:space="preserve">Vin dc max </t>
    </r>
    <r>
      <rPr>
        <sz val="12"/>
        <rFont val="Arial"/>
        <family val="2"/>
      </rPr>
      <t>=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Vin*</t>
    </r>
    <r>
      <rPr>
        <b/>
        <sz val="12"/>
        <rFont val="Arial"/>
        <family val="2"/>
      </rPr>
      <t xml:space="preserve"> </t>
    </r>
  </si>
  <si>
    <t>Output voltage :</t>
  </si>
  <si>
    <t>Output current :</t>
  </si>
  <si>
    <t>Output power  :</t>
  </si>
  <si>
    <r>
      <t>We surppose the duty cycle D</t>
    </r>
    <r>
      <rPr>
        <b/>
        <vertAlign val="subscript"/>
        <sz val="12"/>
        <rFont val="Arial"/>
        <family val="2"/>
      </rPr>
      <t xml:space="preserve">uty   </t>
    </r>
    <r>
      <rPr>
        <b/>
        <sz val="12"/>
        <rFont val="Arial"/>
        <family val="2"/>
      </rPr>
      <t xml:space="preserve"> =</t>
    </r>
  </si>
  <si>
    <r>
      <t>V</t>
    </r>
    <r>
      <rPr>
        <b/>
        <vertAlign val="subscript"/>
        <sz val="14"/>
        <color indexed="17"/>
        <rFont val="Arial"/>
        <family val="2"/>
      </rPr>
      <t>in dc min</t>
    </r>
    <r>
      <rPr>
        <b/>
        <sz val="14"/>
        <color indexed="17"/>
        <rFont val="Arial"/>
        <family val="2"/>
      </rPr>
      <t xml:space="preserve"> * T</t>
    </r>
    <r>
      <rPr>
        <b/>
        <vertAlign val="subscript"/>
        <sz val="14"/>
        <color indexed="17"/>
        <rFont val="Arial"/>
        <family val="2"/>
      </rPr>
      <t>on</t>
    </r>
    <r>
      <rPr>
        <b/>
        <sz val="14"/>
        <color indexed="17"/>
        <rFont val="Arial"/>
        <family val="2"/>
      </rPr>
      <t xml:space="preserve"> = T</t>
    </r>
    <r>
      <rPr>
        <b/>
        <vertAlign val="subscript"/>
        <sz val="14"/>
        <color indexed="17"/>
        <rFont val="Arial"/>
        <family val="2"/>
      </rPr>
      <t>off</t>
    </r>
    <r>
      <rPr>
        <b/>
        <sz val="14"/>
        <color indexed="17"/>
        <rFont val="Arial"/>
        <family val="2"/>
      </rPr>
      <t xml:space="preserve"> * V</t>
    </r>
    <r>
      <rPr>
        <b/>
        <vertAlign val="subscript"/>
        <sz val="14"/>
        <color indexed="17"/>
        <rFont val="Arial"/>
        <family val="2"/>
      </rPr>
      <t>flyback</t>
    </r>
    <r>
      <rPr>
        <b/>
        <sz val="14"/>
        <color indexed="17"/>
        <rFont val="Arial"/>
        <family val="2"/>
      </rPr>
      <t xml:space="preserve"> </t>
    </r>
  </si>
  <si>
    <t>kHz</t>
  </si>
  <si>
    <t>ms</t>
  </si>
  <si>
    <t>ms</t>
  </si>
  <si>
    <r>
      <t>f</t>
    </r>
    <r>
      <rPr>
        <b/>
        <vertAlign val="subscript"/>
        <sz val="12"/>
        <rFont val="Arial"/>
        <family val="2"/>
      </rPr>
      <t xml:space="preserve">sw   </t>
    </r>
    <r>
      <rPr>
        <b/>
        <sz val="12"/>
        <rFont val="Arial"/>
        <family val="2"/>
      </rPr>
      <t xml:space="preserve">=  </t>
    </r>
  </si>
  <si>
    <r>
      <t>高電壓入力時</t>
    </r>
    <r>
      <rPr>
        <sz val="12"/>
        <rFont val="Arial"/>
        <family val="2"/>
      </rPr>
      <t xml:space="preserve"> duty cycle </t>
    </r>
    <r>
      <rPr>
        <sz val="12"/>
        <rFont val="標楷體"/>
        <family val="0"/>
      </rPr>
      <t>取</t>
    </r>
    <r>
      <rPr>
        <sz val="12"/>
        <rFont val="Arial"/>
        <family val="2"/>
      </rPr>
      <t xml:space="preserve"> 0.3~0.4</t>
    </r>
    <r>
      <rPr>
        <sz val="12"/>
        <rFont val="標楷體"/>
        <family val="0"/>
      </rPr>
      <t>為宜</t>
    </r>
    <r>
      <rPr>
        <sz val="12"/>
        <rFont val="Arial"/>
        <family val="2"/>
      </rPr>
      <t>,</t>
    </r>
    <r>
      <rPr>
        <sz val="12"/>
        <rFont val="標楷體"/>
        <family val="0"/>
      </rPr>
      <t>一般用</t>
    </r>
    <r>
      <rPr>
        <sz val="12"/>
        <rFont val="Arial"/>
        <family val="2"/>
      </rPr>
      <t xml:space="preserve">0.35, </t>
    </r>
    <r>
      <rPr>
        <sz val="12"/>
        <rFont val="標楷體"/>
        <family val="0"/>
      </rPr>
      <t>低</t>
    </r>
    <r>
      <rPr>
        <sz val="12"/>
        <rFont val="Arial"/>
        <family val="2"/>
      </rPr>
      <t xml:space="preserve">
</t>
    </r>
    <r>
      <rPr>
        <sz val="12"/>
        <rFont val="標楷體"/>
        <family val="0"/>
      </rPr>
      <t>電壓入力時</t>
    </r>
    <r>
      <rPr>
        <sz val="12"/>
        <rFont val="Arial"/>
        <family val="2"/>
      </rPr>
      <t xml:space="preserve">duty cycle </t>
    </r>
    <r>
      <rPr>
        <sz val="12"/>
        <rFont val="標楷體"/>
        <family val="0"/>
      </rPr>
      <t>取</t>
    </r>
    <r>
      <rPr>
        <sz val="12"/>
        <rFont val="Arial"/>
        <family val="2"/>
      </rPr>
      <t>0.4~0.5</t>
    </r>
    <r>
      <rPr>
        <sz val="12"/>
        <rFont val="標楷體"/>
        <family val="0"/>
      </rPr>
      <t>為宜</t>
    </r>
    <r>
      <rPr>
        <sz val="12"/>
        <rFont val="Arial"/>
        <family val="2"/>
      </rPr>
      <t>.</t>
    </r>
    <r>
      <rPr>
        <sz val="12"/>
        <rFont val="標楷體"/>
        <family val="0"/>
      </rPr>
      <t>一般用</t>
    </r>
    <r>
      <rPr>
        <sz val="12"/>
        <rFont val="Arial"/>
        <family val="2"/>
      </rPr>
      <t>0.45</t>
    </r>
  </si>
  <si>
    <r>
      <t xml:space="preserve">  T</t>
    </r>
    <r>
      <rPr>
        <vertAlign val="subscript"/>
        <sz val="12"/>
        <rFont val="Arial"/>
        <family val="2"/>
      </rPr>
      <t>on</t>
    </r>
    <r>
      <rPr>
        <sz val="12"/>
        <rFont val="Arial"/>
        <family val="2"/>
      </rPr>
      <t xml:space="preserve">  =</t>
    </r>
  </si>
  <si>
    <r>
      <t xml:space="preserve">                T</t>
    </r>
    <r>
      <rPr>
        <b/>
        <vertAlign val="subscript"/>
        <sz val="12"/>
        <rFont val="Arial"/>
        <family val="2"/>
      </rPr>
      <t>sw</t>
    </r>
    <r>
      <rPr>
        <b/>
        <sz val="12"/>
        <rFont val="Arial"/>
        <family val="2"/>
      </rPr>
      <t xml:space="preserve">  =</t>
    </r>
  </si>
  <si>
    <r>
      <t>T</t>
    </r>
    <r>
      <rPr>
        <vertAlign val="subscript"/>
        <sz val="12"/>
        <rFont val="Arial"/>
        <family val="2"/>
      </rPr>
      <t>sw</t>
    </r>
    <r>
      <rPr>
        <sz val="12"/>
        <rFont val="Arial"/>
        <family val="2"/>
      </rPr>
      <t xml:space="preserve"> * D</t>
    </r>
    <r>
      <rPr>
        <vertAlign val="subscript"/>
        <sz val="12"/>
        <rFont val="Arial"/>
        <family val="2"/>
      </rPr>
      <t xml:space="preserve">uty      </t>
    </r>
    <r>
      <rPr>
        <sz val="12"/>
        <rFont val="Arial"/>
        <family val="2"/>
      </rPr>
      <t>=</t>
    </r>
  </si>
  <si>
    <r>
      <t>T</t>
    </r>
    <r>
      <rPr>
        <vertAlign val="subscript"/>
        <sz val="12"/>
        <rFont val="Arial"/>
        <family val="2"/>
      </rPr>
      <t>off</t>
    </r>
    <r>
      <rPr>
        <sz val="12"/>
        <rFont val="Arial"/>
        <family val="2"/>
      </rPr>
      <t xml:space="preserve">    =</t>
    </r>
  </si>
  <si>
    <t>‧</t>
  </si>
  <si>
    <r>
      <t>V</t>
    </r>
    <r>
      <rPr>
        <b/>
        <vertAlign val="subscript"/>
        <sz val="14"/>
        <rFont val="Arial"/>
        <family val="2"/>
      </rPr>
      <t>ds</t>
    </r>
    <r>
      <rPr>
        <b/>
        <sz val="14"/>
        <rFont val="Arial"/>
        <family val="2"/>
      </rPr>
      <t xml:space="preserve">    =</t>
    </r>
  </si>
  <si>
    <t>Vindcmax + Vflyback +Vp-p   =</t>
  </si>
  <si>
    <t>+</t>
  </si>
  <si>
    <r>
      <t>RCD power P</t>
    </r>
    <r>
      <rPr>
        <b/>
        <vertAlign val="subscript"/>
        <sz val="12"/>
        <color indexed="12"/>
        <rFont val="Arial"/>
        <family val="2"/>
      </rPr>
      <t xml:space="preserve">SN </t>
    </r>
    <r>
      <rPr>
        <b/>
        <sz val="12"/>
        <color indexed="12"/>
        <rFont val="Arial"/>
        <family val="2"/>
      </rPr>
      <t>:</t>
    </r>
  </si>
  <si>
    <t>W</t>
  </si>
  <si>
    <r>
      <t>so,        V</t>
    </r>
    <r>
      <rPr>
        <b/>
        <vertAlign val="subscript"/>
        <sz val="12"/>
        <rFont val="Arial"/>
        <family val="2"/>
      </rPr>
      <t xml:space="preserve">flyback  </t>
    </r>
    <r>
      <rPr>
        <b/>
        <sz val="12"/>
        <rFont val="Arial"/>
        <family val="2"/>
      </rPr>
      <t>=</t>
    </r>
  </si>
  <si>
    <r>
      <t>V</t>
    </r>
    <r>
      <rPr>
        <b/>
        <vertAlign val="subscript"/>
        <sz val="12"/>
        <color indexed="12"/>
        <rFont val="Arial"/>
        <family val="2"/>
      </rPr>
      <t>clamp</t>
    </r>
    <r>
      <rPr>
        <b/>
        <sz val="12"/>
        <color indexed="12"/>
        <rFont val="Arial"/>
        <family val="2"/>
      </rPr>
      <t xml:space="preserve"> =</t>
    </r>
  </si>
  <si>
    <r>
      <t>R</t>
    </r>
    <r>
      <rPr>
        <b/>
        <vertAlign val="subscript"/>
        <sz val="12"/>
        <color indexed="12"/>
        <rFont val="Arial"/>
        <family val="2"/>
      </rPr>
      <t>clamp</t>
    </r>
    <r>
      <rPr>
        <b/>
        <sz val="12"/>
        <color indexed="12"/>
        <rFont val="Arial"/>
        <family val="2"/>
      </rPr>
      <t xml:space="preserve"> =</t>
    </r>
  </si>
  <si>
    <r>
      <t>V</t>
    </r>
    <r>
      <rPr>
        <vertAlign val="subscript"/>
        <sz val="12"/>
        <color indexed="12"/>
        <rFont val="Arial"/>
        <family val="2"/>
      </rPr>
      <t>clamp</t>
    </r>
    <r>
      <rPr>
        <vertAlign val="superscript"/>
        <sz val="12"/>
        <color indexed="12"/>
        <rFont val="Arial"/>
        <family val="2"/>
      </rPr>
      <t>2</t>
    </r>
    <r>
      <rPr>
        <sz val="12"/>
        <color indexed="12"/>
        <rFont val="Arial"/>
        <family val="2"/>
      </rPr>
      <t>/P</t>
    </r>
    <r>
      <rPr>
        <vertAlign val="subscript"/>
        <sz val="12"/>
        <color indexed="12"/>
        <rFont val="Arial"/>
        <family val="2"/>
      </rPr>
      <t xml:space="preserve">SN  </t>
    </r>
    <r>
      <rPr>
        <sz val="12"/>
        <color indexed="12"/>
        <rFont val="Arial"/>
        <family val="2"/>
      </rPr>
      <t>=</t>
    </r>
  </si>
  <si>
    <t>Ω</t>
  </si>
  <si>
    <r>
      <t>T  &lt;&lt;  C</t>
    </r>
    <r>
      <rPr>
        <b/>
        <vertAlign val="subscript"/>
        <sz val="12"/>
        <color indexed="17"/>
        <rFont val="Arial"/>
        <family val="2"/>
      </rPr>
      <t>clamp</t>
    </r>
    <r>
      <rPr>
        <b/>
        <sz val="12"/>
        <color indexed="17"/>
        <rFont val="Arial"/>
        <family val="2"/>
      </rPr>
      <t>R</t>
    </r>
    <r>
      <rPr>
        <b/>
        <vertAlign val="subscript"/>
        <sz val="12"/>
        <color indexed="17"/>
        <rFont val="Arial"/>
        <family val="2"/>
      </rPr>
      <t xml:space="preserve">clamp    </t>
    </r>
  </si>
  <si>
    <t>F</t>
  </si>
  <si>
    <r>
      <t>C</t>
    </r>
    <r>
      <rPr>
        <vertAlign val="subscript"/>
        <sz val="12"/>
        <color indexed="12"/>
        <rFont val="Arial"/>
        <family val="2"/>
      </rPr>
      <t>clamp</t>
    </r>
    <r>
      <rPr>
        <sz val="12"/>
        <color indexed="12"/>
        <rFont val="Arial"/>
        <family val="2"/>
      </rPr>
      <t xml:space="preserve"> &gt;&gt;</t>
    </r>
  </si>
  <si>
    <r>
      <t>I</t>
    </r>
    <r>
      <rPr>
        <b/>
        <vertAlign val="sub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= Vclamp/Rclamp =</t>
    </r>
  </si>
  <si>
    <r>
      <t xml:space="preserve">Vin dc min </t>
    </r>
    <r>
      <rPr>
        <sz val="12"/>
        <rFont val="Arial"/>
        <family val="2"/>
      </rPr>
      <t>= Vin*</t>
    </r>
    <r>
      <rPr>
        <b/>
        <sz val="12"/>
        <rFont val="Arial"/>
        <family val="2"/>
      </rPr>
      <t xml:space="preserve"> </t>
    </r>
  </si>
  <si>
    <t>V )</t>
  </si>
  <si>
    <r>
      <t>D</t>
    </r>
    <r>
      <rPr>
        <sz val="12"/>
        <color indexed="12"/>
        <rFont val="新細明體"/>
        <family val="1"/>
      </rPr>
      <t>選取</t>
    </r>
    <r>
      <rPr>
        <sz val="12"/>
        <color indexed="12"/>
        <rFont val="Arial"/>
        <family val="2"/>
      </rPr>
      <t xml:space="preserve">FRD </t>
    </r>
    <r>
      <rPr>
        <sz val="12"/>
        <color indexed="12"/>
        <rFont val="新細明體"/>
        <family val="1"/>
      </rPr>
      <t>條件</t>
    </r>
    <r>
      <rPr>
        <sz val="12"/>
        <color indexed="12"/>
        <rFont val="Arial"/>
        <family val="2"/>
      </rPr>
      <t>:  (</t>
    </r>
  </si>
  <si>
    <t>A</t>
  </si>
  <si>
    <t>V )</t>
  </si>
  <si>
    <t>( 1A, 1000V )</t>
  </si>
  <si>
    <t>應取接近的數值</t>
  </si>
  <si>
    <r>
      <t>P</t>
    </r>
    <r>
      <rPr>
        <vertAlign val="subscript"/>
        <sz val="12"/>
        <color indexed="12"/>
        <rFont val="Arial"/>
        <family val="2"/>
      </rPr>
      <t xml:space="preserve">clamp </t>
    </r>
    <r>
      <rPr>
        <sz val="12"/>
        <color indexed="12"/>
        <rFont val="Arial"/>
        <family val="2"/>
      </rPr>
      <t>=</t>
    </r>
  </si>
  <si>
    <t>W</t>
  </si>
  <si>
    <r>
      <t>耐壓值</t>
    </r>
    <r>
      <rPr>
        <sz val="12"/>
        <color indexed="12"/>
        <rFont val="Arial"/>
        <family val="2"/>
      </rPr>
      <t>Vr&gt;&gt;2Vclamp=</t>
    </r>
  </si>
  <si>
    <t>V</t>
  </si>
  <si>
    <t>A</t>
  </si>
  <si>
    <t>*</t>
  </si>
  <si>
    <r>
      <t>我們取值一般取</t>
    </r>
    <r>
      <rPr>
        <sz val="12"/>
        <rFont val="Arial"/>
        <family val="2"/>
      </rPr>
      <t xml:space="preserve"> 5 ~ 10</t>
    </r>
    <r>
      <rPr>
        <sz val="12"/>
        <rFont val="標楷體"/>
        <family val="0"/>
      </rPr>
      <t>倍的</t>
    </r>
    <r>
      <rPr>
        <sz val="12"/>
        <rFont val="Arial"/>
        <family val="2"/>
      </rPr>
      <t>C</t>
    </r>
    <r>
      <rPr>
        <vertAlign val="subscript"/>
        <sz val="12"/>
        <rFont val="Arial"/>
        <family val="2"/>
      </rPr>
      <t>clamp</t>
    </r>
    <r>
      <rPr>
        <sz val="12"/>
        <rFont val="Arial"/>
        <family val="2"/>
      </rPr>
      <t xml:space="preserve">, </t>
    </r>
    <r>
      <rPr>
        <sz val="12"/>
        <rFont val="標楷體"/>
        <family val="0"/>
      </rPr>
      <t>則取</t>
    </r>
  </si>
  <si>
    <t>F       (</t>
  </si>
  <si>
    <t>=</t>
  </si>
  <si>
    <t>A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</si>
</sst>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.0"/>
    <numFmt numFmtId="189" formatCode="0.00_);[Red]\(0.00\)"/>
    <numFmt numFmtId="190" formatCode="0.000000000000_);[Red]\(0.000000000000\)"/>
    <numFmt numFmtId="191" formatCode="0.00000000000_);[Red]\(0.00000000000\)"/>
    <numFmt numFmtId="192" formatCode="0.0000000000_);[Red]\(0.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0.000E+00"/>
    <numFmt numFmtId="201" formatCode="0.00000"/>
    <numFmt numFmtId="202" formatCode="0.0000"/>
  </numFmts>
  <fonts count="2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Arial"/>
      <family val="2"/>
    </font>
    <font>
      <b/>
      <sz val="20"/>
      <name val="標楷體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標楷體"/>
      <family val="0"/>
    </font>
    <font>
      <sz val="12"/>
      <color indexed="10"/>
      <name val="Arial"/>
      <family val="2"/>
    </font>
    <font>
      <vertAlign val="subscript"/>
      <sz val="12"/>
      <name val="Arial"/>
      <family val="2"/>
    </font>
    <font>
      <sz val="12"/>
      <name val="細明體"/>
      <family val="3"/>
    </font>
    <font>
      <b/>
      <vertAlign val="subscript"/>
      <sz val="12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vertAlign val="subscript"/>
      <sz val="14"/>
      <color indexed="17"/>
      <name val="Arial"/>
      <family val="2"/>
    </font>
    <font>
      <sz val="12"/>
      <color indexed="8"/>
      <name val="Arial"/>
      <family val="2"/>
    </font>
    <font>
      <b/>
      <vertAlign val="subscript"/>
      <sz val="14"/>
      <name val="Arial"/>
      <family val="2"/>
    </font>
    <font>
      <sz val="12"/>
      <color indexed="12"/>
      <name val="Arial"/>
      <family val="2"/>
    </font>
    <font>
      <vertAlign val="subscript"/>
      <sz val="12"/>
      <color indexed="12"/>
      <name val="Arial"/>
      <family val="2"/>
    </font>
    <font>
      <b/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b/>
      <sz val="12"/>
      <color indexed="17"/>
      <name val="Arial"/>
      <family val="2"/>
    </font>
    <font>
      <b/>
      <vertAlign val="subscript"/>
      <sz val="12"/>
      <color indexed="17"/>
      <name val="Arial"/>
      <family val="2"/>
    </font>
    <font>
      <b/>
      <sz val="12"/>
      <color indexed="12"/>
      <name val="標楷體"/>
      <family val="0"/>
    </font>
    <font>
      <sz val="12"/>
      <color indexed="12"/>
      <name val="標楷體"/>
      <family val="0"/>
    </font>
    <font>
      <i/>
      <sz val="12"/>
      <name val="Arial"/>
      <family val="2"/>
    </font>
    <font>
      <sz val="12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9" fontId="8" fillId="0" borderId="0" xfId="15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2" fontId="3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/>
    </xf>
    <xf numFmtId="18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/>
    </xf>
    <xf numFmtId="189" fontId="3" fillId="2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  <xf numFmtId="0" fontId="19" fillId="0" borderId="0" xfId="0" applyFont="1" applyAlignment="1">
      <alignment/>
    </xf>
    <xf numFmtId="200" fontId="3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200" fontId="17" fillId="0" borderId="0" xfId="0" applyNumberFormat="1" applyFont="1" applyAlignment="1">
      <alignment/>
    </xf>
    <xf numFmtId="202" fontId="17" fillId="0" borderId="0" xfId="0" applyNumberFormat="1" applyFont="1" applyAlignment="1">
      <alignment/>
    </xf>
    <xf numFmtId="0" fontId="17" fillId="2" borderId="0" xfId="0" applyFont="1" applyFill="1" applyAlignment="1">
      <alignment/>
    </xf>
    <xf numFmtId="200" fontId="15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B8">
      <selection activeCell="D9" sqref="D9"/>
    </sheetView>
  </sheetViews>
  <sheetFormatPr defaultColWidth="9.00390625" defaultRowHeight="16.5"/>
  <cols>
    <col min="1" max="1" width="2.375" style="0" customWidth="1"/>
    <col min="3" max="3" width="10.00390625" style="0" customWidth="1"/>
    <col min="5" max="5" width="11.50390625" style="0" customWidth="1"/>
    <col min="6" max="6" width="10.875" style="0" customWidth="1"/>
    <col min="7" max="7" width="11.00390625" style="0" customWidth="1"/>
    <col min="11" max="11" width="12.75390625" style="0" customWidth="1"/>
    <col min="12" max="12" width="8.50390625" style="0" customWidth="1"/>
    <col min="13" max="13" width="12.00390625" style="0" customWidth="1"/>
    <col min="14" max="14" width="7.00390625" style="0" customWidth="1"/>
    <col min="15" max="15" width="10.75390625" style="0" customWidth="1"/>
  </cols>
  <sheetData>
    <row r="1" spans="1:16" ht="54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</row>
    <row r="2" ht="6.75" customHeight="1"/>
    <row r="3" s="4" customFormat="1" ht="21" customHeight="1">
      <c r="B3" s="3" t="s">
        <v>1</v>
      </c>
    </row>
    <row r="4" s="4" customFormat="1" ht="21" customHeight="1"/>
    <row r="5" spans="2:5" s="4" customFormat="1" ht="24" customHeight="1">
      <c r="B5" s="36" t="s">
        <v>15</v>
      </c>
      <c r="C5" s="36"/>
      <c r="D5" s="6">
        <v>12</v>
      </c>
      <c r="E5" s="4" t="s">
        <v>2</v>
      </c>
    </row>
    <row r="6" spans="2:5" s="4" customFormat="1" ht="24" customHeight="1">
      <c r="B6" s="36" t="s">
        <v>16</v>
      </c>
      <c r="C6" s="36"/>
      <c r="D6" s="6">
        <v>2</v>
      </c>
      <c r="E6" s="4" t="s">
        <v>60</v>
      </c>
    </row>
    <row r="7" spans="2:5" s="4" customFormat="1" ht="24" customHeight="1">
      <c r="B7" s="15" t="s">
        <v>17</v>
      </c>
      <c r="C7" s="15"/>
      <c r="D7" s="7">
        <f>D6*D5</f>
        <v>24</v>
      </c>
      <c r="E7" s="4" t="s">
        <v>3</v>
      </c>
    </row>
    <row r="8" spans="2:5" s="4" customFormat="1" ht="24" customHeight="1">
      <c r="B8" s="45" t="s">
        <v>23</v>
      </c>
      <c r="C8" s="45"/>
      <c r="D8" s="5">
        <v>100</v>
      </c>
      <c r="E8" s="4" t="s">
        <v>20</v>
      </c>
    </row>
    <row r="9" spans="2:13" s="4" customFormat="1" ht="24" customHeight="1">
      <c r="B9" s="46" t="s">
        <v>26</v>
      </c>
      <c r="C9" s="46"/>
      <c r="D9" s="13">
        <f>1/D8</f>
        <v>0.01</v>
      </c>
      <c r="E9" s="29" t="s">
        <v>22</v>
      </c>
      <c r="F9" s="4" t="s">
        <v>25</v>
      </c>
      <c r="G9" s="44" t="s">
        <v>27</v>
      </c>
      <c r="H9" s="44"/>
      <c r="I9" s="4">
        <f>D9*F14</f>
        <v>0.004</v>
      </c>
      <c r="J9" s="4" t="s">
        <v>21</v>
      </c>
      <c r="K9" s="4" t="s">
        <v>28</v>
      </c>
      <c r="L9" s="4">
        <f>D9-I9</f>
        <v>0.006</v>
      </c>
      <c r="M9" s="4" t="s">
        <v>21</v>
      </c>
    </row>
    <row r="10" spans="2:9" s="4" customFormat="1" ht="24" customHeight="1">
      <c r="B10" s="49" t="s">
        <v>33</v>
      </c>
      <c r="C10" s="49"/>
      <c r="D10" s="24">
        <f>D7</f>
        <v>24</v>
      </c>
      <c r="E10" s="25" t="s">
        <v>8</v>
      </c>
      <c r="F10" s="8">
        <v>0.05</v>
      </c>
      <c r="G10" s="26" t="s">
        <v>10</v>
      </c>
      <c r="H10" s="23">
        <f>D7*F10</f>
        <v>1.2000000000000002</v>
      </c>
      <c r="I10" s="23" t="s">
        <v>34</v>
      </c>
    </row>
    <row r="11" spans="2:9" s="4" customFormat="1" ht="27" customHeight="1">
      <c r="B11" s="36" t="s">
        <v>4</v>
      </c>
      <c r="C11" s="36"/>
      <c r="D11" s="6">
        <v>187</v>
      </c>
      <c r="E11" s="4" t="s">
        <v>5</v>
      </c>
      <c r="F11" s="36" t="s">
        <v>6</v>
      </c>
      <c r="G11" s="36"/>
      <c r="H11" s="6">
        <v>264</v>
      </c>
      <c r="I11" s="4" t="s">
        <v>5</v>
      </c>
    </row>
    <row r="12" spans="2:11" s="4" customFormat="1" ht="27" customHeight="1">
      <c r="B12" s="36" t="s">
        <v>44</v>
      </c>
      <c r="C12" s="36"/>
      <c r="D12" s="7" t="s">
        <v>7</v>
      </c>
      <c r="E12" s="7">
        <v>90</v>
      </c>
      <c r="F12" s="1" t="s">
        <v>9</v>
      </c>
      <c r="G12" s="11">
        <v>1.4</v>
      </c>
      <c r="H12" s="12" t="s">
        <v>11</v>
      </c>
      <c r="I12" s="7">
        <f>E12*G12</f>
        <v>125.99999999999999</v>
      </c>
      <c r="J12" s="4" t="s">
        <v>5</v>
      </c>
      <c r="K12" s="3" t="s">
        <v>13</v>
      </c>
    </row>
    <row r="13" spans="2:11" s="4" customFormat="1" ht="27" customHeight="1">
      <c r="B13" s="36" t="s">
        <v>14</v>
      </c>
      <c r="C13" s="36"/>
      <c r="D13" s="7" t="s">
        <v>7</v>
      </c>
      <c r="E13" s="7">
        <f>H11</f>
        <v>264</v>
      </c>
      <c r="F13" s="1" t="s">
        <v>9</v>
      </c>
      <c r="G13" s="13">
        <v>1.4</v>
      </c>
      <c r="H13" s="12" t="s">
        <v>11</v>
      </c>
      <c r="I13" s="7">
        <f>E13*G13</f>
        <v>369.59999999999997</v>
      </c>
      <c r="J13" s="4" t="s">
        <v>5</v>
      </c>
      <c r="K13" s="14"/>
    </row>
    <row r="14" spans="1:15" s="4" customFormat="1" ht="24" customHeight="1">
      <c r="A14" s="17" t="s">
        <v>29</v>
      </c>
      <c r="B14" s="36" t="s">
        <v>18</v>
      </c>
      <c r="C14" s="36"/>
      <c r="D14" s="36"/>
      <c r="E14" s="36"/>
      <c r="F14" s="16">
        <v>0.4</v>
      </c>
      <c r="H14" s="42" t="s">
        <v>24</v>
      </c>
      <c r="I14" s="43"/>
      <c r="J14" s="43"/>
      <c r="K14" s="43"/>
      <c r="L14" s="43"/>
      <c r="M14" s="43"/>
      <c r="N14" s="43"/>
      <c r="O14" s="43"/>
    </row>
    <row r="15" spans="2:15" s="4" customFormat="1" ht="30.75" customHeight="1">
      <c r="B15" s="48" t="s">
        <v>19</v>
      </c>
      <c r="C15" s="48"/>
      <c r="D15" s="48"/>
      <c r="E15" s="48"/>
      <c r="H15" s="43"/>
      <c r="I15" s="43"/>
      <c r="J15" s="43"/>
      <c r="K15" s="43"/>
      <c r="L15" s="43"/>
      <c r="M15" s="43"/>
      <c r="N15" s="43"/>
      <c r="O15" s="43"/>
    </row>
    <row r="16" spans="2:5" s="4" customFormat="1" ht="21" customHeight="1">
      <c r="B16" s="36" t="s">
        <v>35</v>
      </c>
      <c r="C16" s="36"/>
      <c r="D16" s="4">
        <f>I12*I9/L9</f>
        <v>84</v>
      </c>
      <c r="E16" s="4" t="s">
        <v>12</v>
      </c>
    </row>
    <row r="17" spans="2:11" s="4" customFormat="1" ht="26.25" customHeight="1">
      <c r="B17" s="18" t="s">
        <v>30</v>
      </c>
      <c r="C17" s="47" t="s">
        <v>31</v>
      </c>
      <c r="D17" s="47"/>
      <c r="E17" s="47"/>
      <c r="F17" s="47"/>
      <c r="G17" s="19">
        <f>I13+D16</f>
        <v>453.59999999999997</v>
      </c>
      <c r="H17" s="20" t="s">
        <v>32</v>
      </c>
      <c r="I17" s="21">
        <f>G17*10%</f>
        <v>45.36</v>
      </c>
      <c r="J17" s="20" t="s">
        <v>10</v>
      </c>
      <c r="K17" s="22">
        <f>G17+I17</f>
        <v>498.96</v>
      </c>
    </row>
    <row r="18" spans="2:4" s="4" customFormat="1" ht="21" customHeight="1">
      <c r="B18" s="27" t="s">
        <v>36</v>
      </c>
      <c r="C18" s="23">
        <f>D16+I17</f>
        <v>129.36</v>
      </c>
      <c r="D18" s="23" t="s">
        <v>12</v>
      </c>
    </row>
    <row r="19" spans="2:12" s="4" customFormat="1" ht="21" customHeight="1">
      <c r="B19" s="27" t="s">
        <v>37</v>
      </c>
      <c r="C19" s="37" t="s">
        <v>38</v>
      </c>
      <c r="D19" s="37"/>
      <c r="E19" s="23">
        <f>C18^2/H10</f>
        <v>13945.008000000002</v>
      </c>
      <c r="F19" s="14" t="s">
        <v>39</v>
      </c>
      <c r="H19" s="40" t="s">
        <v>50</v>
      </c>
      <c r="I19" s="40"/>
      <c r="J19" s="23" t="s">
        <v>51</v>
      </c>
      <c r="K19" s="23">
        <f>H10</f>
        <v>1.2000000000000002</v>
      </c>
      <c r="L19" s="23" t="s">
        <v>52</v>
      </c>
    </row>
    <row r="20" spans="2:14" s="4" customFormat="1" ht="21" customHeight="1">
      <c r="B20" s="39" t="s">
        <v>40</v>
      </c>
      <c r="C20" s="39"/>
      <c r="D20" s="39"/>
      <c r="F20" s="23" t="s">
        <v>42</v>
      </c>
      <c r="G20" s="30">
        <f>D9/E19*0.001</f>
        <v>7.17102492877738E-10</v>
      </c>
      <c r="H20" s="23" t="s">
        <v>41</v>
      </c>
      <c r="I20" s="41" t="s">
        <v>53</v>
      </c>
      <c r="J20" s="41"/>
      <c r="K20" s="41"/>
      <c r="L20" s="32">
        <f>2*C18</f>
        <v>258.72</v>
      </c>
      <c r="M20" s="23" t="s">
        <v>54</v>
      </c>
      <c r="N20" s="23"/>
    </row>
    <row r="21" spans="2:15" ht="21" customHeight="1">
      <c r="B21" s="34" t="s">
        <v>57</v>
      </c>
      <c r="C21" s="35"/>
      <c r="D21" s="35"/>
      <c r="E21" s="35"/>
      <c r="F21" s="35"/>
      <c r="G21" s="28">
        <f>G20</f>
        <v>7.17102492877738E-10</v>
      </c>
      <c r="H21" s="2" t="s">
        <v>56</v>
      </c>
      <c r="I21" s="16">
        <v>10</v>
      </c>
      <c r="J21" s="9" t="s">
        <v>59</v>
      </c>
      <c r="K21" s="28">
        <f>G21*I21</f>
        <v>7.17102492877738E-09</v>
      </c>
      <c r="L21" s="10" t="s">
        <v>58</v>
      </c>
      <c r="M21" s="33">
        <f>K21*1000000000000</f>
        <v>7171.02492877738</v>
      </c>
      <c r="N21" s="4">
        <f>L20</f>
        <v>258.72</v>
      </c>
      <c r="O21" s="4" t="s">
        <v>45</v>
      </c>
    </row>
    <row r="22" spans="2:6" ht="21" customHeight="1">
      <c r="B22" s="36" t="s">
        <v>43</v>
      </c>
      <c r="C22" s="36"/>
      <c r="D22" s="36"/>
      <c r="E22" s="4">
        <f>C18/E19</f>
        <v>0.00927643784786642</v>
      </c>
      <c r="F22" s="4" t="s">
        <v>55</v>
      </c>
    </row>
    <row r="23" spans="2:9" s="4" customFormat="1" ht="21" customHeight="1">
      <c r="B23" s="23" t="s">
        <v>46</v>
      </c>
      <c r="C23" s="23"/>
      <c r="D23" s="31">
        <f>E22</f>
        <v>0.00927643784786642</v>
      </c>
      <c r="E23" s="23" t="s">
        <v>47</v>
      </c>
      <c r="F23" s="23">
        <f>L20</f>
        <v>258.72</v>
      </c>
      <c r="G23" s="23" t="s">
        <v>48</v>
      </c>
      <c r="H23" s="37" t="s">
        <v>49</v>
      </c>
      <c r="I23" s="37"/>
    </row>
  </sheetData>
  <mergeCells count="23">
    <mergeCell ref="B5:C5"/>
    <mergeCell ref="B6:C6"/>
    <mergeCell ref="B10:C10"/>
    <mergeCell ref="B12:C12"/>
    <mergeCell ref="B11:C11"/>
    <mergeCell ref="F11:G11"/>
    <mergeCell ref="B8:C8"/>
    <mergeCell ref="B9:C9"/>
    <mergeCell ref="C17:F17"/>
    <mergeCell ref="B13:C13"/>
    <mergeCell ref="B14:E14"/>
    <mergeCell ref="B16:C16"/>
    <mergeCell ref="B15:E15"/>
    <mergeCell ref="B21:F21"/>
    <mergeCell ref="B22:D22"/>
    <mergeCell ref="H23:I23"/>
    <mergeCell ref="A1:O1"/>
    <mergeCell ref="C19:D19"/>
    <mergeCell ref="B20:D20"/>
    <mergeCell ref="H19:I19"/>
    <mergeCell ref="I20:K20"/>
    <mergeCell ref="H14:O15"/>
    <mergeCell ref="G9:H9"/>
  </mergeCells>
  <printOptions/>
  <pageMargins left="0.29" right="0.27" top="0.33" bottom="0.3" header="0.2" footer="0.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TDCKENG03</dc:creator>
  <cp:keywords/>
  <dc:description/>
  <cp:lastModifiedBy>user</cp:lastModifiedBy>
  <cp:lastPrinted>2002-05-18T09:02:10Z</cp:lastPrinted>
  <dcterms:created xsi:type="dcterms:W3CDTF">2002-05-18T06:01:51Z</dcterms:created>
  <dcterms:modified xsi:type="dcterms:W3CDTF">2004-08-03T06:50:44Z</dcterms:modified>
  <cp:category/>
  <cp:version/>
  <cp:contentType/>
  <cp:contentStatus/>
</cp:coreProperties>
</file>