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求偏置电阻" sheetId="1" r:id="rId1"/>
    <sheet name="变压器求温升" sheetId="2" r:id="rId2"/>
    <sheet name="求偏置电阻加密" sheetId="3" r:id="rId3"/>
    <sheet name="求变压器温升加密" sheetId="4" r:id="rId4"/>
  </sheets>
  <definedNames/>
  <calcPr fullCalcOnLoad="1"/>
</workbook>
</file>

<file path=xl/sharedStrings.xml><?xml version="1.0" encoding="utf-8"?>
<sst xmlns="http://schemas.openxmlformats.org/spreadsheetml/2006/main" count="57" uniqueCount="18">
  <si>
    <t>电源输出稳压检测电路的计算</t>
  </si>
  <si>
    <t>用三极管的电路</t>
  </si>
  <si>
    <t>用431的电路</t>
  </si>
  <si>
    <t>用34063的电路</t>
  </si>
  <si>
    <t>输出电压（V）</t>
  </si>
  <si>
    <t>请输入上偏电阻（KR）</t>
  </si>
  <si>
    <t>求出的下偏电阻（KR）</t>
  </si>
  <si>
    <t>己知下偏电阻（KR）</t>
  </si>
  <si>
    <t>请输入上偏电阻（KR）</t>
  </si>
  <si>
    <t>初始电阻</t>
  </si>
  <si>
    <t>初始环境温度</t>
  </si>
  <si>
    <t>结束电阻</t>
  </si>
  <si>
    <t>结束环境温度</t>
  </si>
  <si>
    <t>]</t>
  </si>
  <si>
    <t>温升</t>
  </si>
  <si>
    <r>
      <t>老哥</t>
    </r>
    <r>
      <rPr>
        <b/>
        <sz val="28"/>
        <color indexed="15"/>
        <rFont val="Times New Roman"/>
        <family val="1"/>
      </rPr>
      <t xml:space="preserve">   </t>
    </r>
    <r>
      <rPr>
        <b/>
        <sz val="28"/>
        <color indexed="15"/>
        <rFont val="黑体"/>
        <family val="0"/>
      </rPr>
      <t>有冇搞錯</t>
    </r>
    <r>
      <rPr>
        <b/>
        <sz val="28"/>
        <color indexed="15"/>
        <rFont val="Times New Roman"/>
        <family val="1"/>
      </rPr>
      <t xml:space="preserve">    </t>
    </r>
    <r>
      <rPr>
        <b/>
        <sz val="28"/>
        <color indexed="15"/>
        <rFont val="黑体"/>
        <family val="0"/>
      </rPr>
      <t>變壓器哪有負溫升的呀</t>
    </r>
    <r>
      <rPr>
        <b/>
        <sz val="28"/>
        <color indexed="15"/>
        <rFont val="Times New Roman"/>
        <family val="1"/>
      </rPr>
      <t xml:space="preserve"> !!!</t>
    </r>
  </si>
  <si>
    <t>版权所有:           胡建华            2006-07-30      Ver 1.0</t>
  </si>
  <si>
    <t>版权所有:           胡建华            2006-07-30      Ver 1.0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</si>
</sst>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name val="宋体"/>
      <family val="0"/>
    </font>
    <font>
      <b/>
      <sz val="24"/>
      <color indexed="8"/>
      <name val="黑体"/>
      <family val="0"/>
    </font>
    <font>
      <b/>
      <sz val="24"/>
      <color indexed="12"/>
      <name val="黑体"/>
      <family val="0"/>
    </font>
    <font>
      <b/>
      <sz val="24"/>
      <name val="黑体"/>
      <family val="0"/>
    </font>
    <font>
      <b/>
      <sz val="18"/>
      <color indexed="12"/>
      <name val="幼圆"/>
      <family val="3"/>
    </font>
    <font>
      <b/>
      <sz val="18"/>
      <color indexed="10"/>
      <name val="幼圆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9"/>
      <name val="宋体"/>
      <family val="0"/>
    </font>
    <font>
      <b/>
      <sz val="14"/>
      <color indexed="11"/>
      <name val="宋体"/>
      <family val="0"/>
    </font>
    <font>
      <b/>
      <sz val="24"/>
      <color indexed="9"/>
      <name val="黑体"/>
      <family val="0"/>
    </font>
    <font>
      <b/>
      <sz val="24"/>
      <color indexed="15"/>
      <name val="黑体"/>
      <family val="0"/>
    </font>
    <font>
      <sz val="12"/>
      <color indexed="20"/>
      <name val="宋体"/>
      <family val="0"/>
    </font>
    <font>
      <b/>
      <sz val="12"/>
      <color indexed="20"/>
      <name val="幼圆"/>
      <family val="3"/>
    </font>
    <font>
      <b/>
      <sz val="16"/>
      <color indexed="11"/>
      <name val="黑体"/>
      <family val="0"/>
    </font>
    <font>
      <b/>
      <sz val="20"/>
      <color indexed="61"/>
      <name val="黑体"/>
      <family val="0"/>
    </font>
    <font>
      <sz val="9"/>
      <name val="DFLiHeiBold"/>
      <family val="3"/>
    </font>
    <font>
      <b/>
      <sz val="72"/>
      <color indexed="12"/>
      <name val="黑体"/>
      <family val="0"/>
    </font>
    <font>
      <b/>
      <sz val="72"/>
      <color indexed="45"/>
      <name val="黑体"/>
      <family val="0"/>
    </font>
    <font>
      <b/>
      <sz val="72"/>
      <color indexed="11"/>
      <name val="黑体"/>
      <family val="0"/>
    </font>
    <font>
      <b/>
      <sz val="20"/>
      <color indexed="12"/>
      <name val="新細明體"/>
      <family val="1"/>
    </font>
    <font>
      <b/>
      <sz val="20"/>
      <color indexed="12"/>
      <name val="Times New Roman"/>
      <family val="1"/>
    </font>
    <font>
      <b/>
      <sz val="72"/>
      <color indexed="10"/>
      <name val="黑体"/>
      <family val="0"/>
    </font>
    <font>
      <sz val="12"/>
      <name val="Times New Roman"/>
      <family val="1"/>
    </font>
    <font>
      <sz val="48"/>
      <name val="新細明體"/>
      <family val="1"/>
    </font>
    <font>
      <b/>
      <sz val="72"/>
      <color indexed="9"/>
      <name val="黑体"/>
      <family val="0"/>
    </font>
    <font>
      <b/>
      <sz val="28"/>
      <color indexed="15"/>
      <name val="黑体"/>
      <family val="0"/>
    </font>
    <font>
      <b/>
      <sz val="28"/>
      <color indexed="15"/>
      <name val="Times New Roman"/>
      <family val="1"/>
    </font>
    <font>
      <sz val="12"/>
      <color indexed="8"/>
      <name val="新細明體"/>
      <family val="1"/>
    </font>
    <font>
      <sz val="14"/>
      <color indexed="9"/>
      <name val="华文细黑"/>
      <family val="0"/>
    </font>
    <font>
      <sz val="14"/>
      <color indexed="20"/>
      <name val="华文细黑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26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B10" sqref="B10:F10"/>
    </sheetView>
  </sheetViews>
  <sheetFormatPr defaultColWidth="9.00390625" defaultRowHeight="14.25"/>
  <cols>
    <col min="1" max="1" width="2.875" style="0" customWidth="1"/>
    <col min="2" max="2" width="16.375" style="0" customWidth="1"/>
    <col min="3" max="3" width="24.75390625" style="0" customWidth="1"/>
    <col min="4" max="4" width="24.875" style="0" customWidth="1"/>
    <col min="5" max="5" width="25.375" style="0" customWidth="1"/>
    <col min="6" max="6" width="25.625" style="0" customWidth="1"/>
    <col min="7" max="7" width="5.25390625" style="0" customWidth="1"/>
    <col min="8" max="10" width="20.00390625" style="0" customWidth="1"/>
    <col min="11" max="11" width="12.00390625" style="0" customWidth="1"/>
    <col min="12" max="13" width="9.375" style="0" customWidth="1"/>
  </cols>
  <sheetData>
    <row r="1" spans="1:7" ht="23.25" customHeight="1">
      <c r="A1" s="30" t="s">
        <v>16</v>
      </c>
      <c r="B1" s="31"/>
      <c r="C1" s="31"/>
      <c r="D1" s="31"/>
      <c r="E1" s="31"/>
      <c r="F1" s="31"/>
      <c r="G1" s="31"/>
    </row>
    <row r="2" spans="1:13" ht="32.25" customHeight="1">
      <c r="A2" s="29"/>
      <c r="B2" s="33" t="s">
        <v>0</v>
      </c>
      <c r="C2" s="34"/>
      <c r="D2" s="34"/>
      <c r="E2" s="34"/>
      <c r="F2" s="34"/>
      <c r="G2" s="32"/>
      <c r="H2" s="1"/>
      <c r="I2" s="1"/>
      <c r="J2" s="1"/>
      <c r="K2" s="1"/>
      <c r="L2" s="1"/>
      <c r="M2" s="1"/>
    </row>
    <row r="3" spans="1:13" ht="27" customHeight="1">
      <c r="A3" s="29"/>
      <c r="B3" s="35" t="s">
        <v>2</v>
      </c>
      <c r="C3" s="35"/>
      <c r="D3" s="35"/>
      <c r="E3" s="35"/>
      <c r="F3" s="35"/>
      <c r="G3" s="32"/>
      <c r="H3" s="1"/>
      <c r="I3" s="1"/>
      <c r="J3" s="1"/>
      <c r="K3" s="1"/>
      <c r="L3" s="1"/>
      <c r="M3" s="1"/>
    </row>
    <row r="4" spans="1:24" s="4" customFormat="1" ht="34.5" customHeight="1">
      <c r="A4" s="29"/>
      <c r="B4" s="2" t="s">
        <v>4</v>
      </c>
      <c r="C4" s="12" t="s">
        <v>8</v>
      </c>
      <c r="D4" s="2" t="s">
        <v>6</v>
      </c>
      <c r="E4" s="18" t="s">
        <v>7</v>
      </c>
      <c r="F4" s="2" t="s">
        <v>6</v>
      </c>
      <c r="G4" s="32"/>
      <c r="H4" s="7">
        <f>SUM(D5)</f>
        <v>2.6315789473684212</v>
      </c>
      <c r="I4" s="7">
        <f>SUM(E5)</f>
        <v>0</v>
      </c>
      <c r="J4" s="6">
        <f>SUM(H4*I4)</f>
        <v>0</v>
      </c>
      <c r="K4" s="7">
        <f>SUM(I4-H4)</f>
        <v>-2.6315789473684212</v>
      </c>
      <c r="L4" s="3"/>
      <c r="M4" s="3"/>
      <c r="N4" s="5">
        <f>SUM(B5-2.5)</f>
        <v>9.5</v>
      </c>
      <c r="O4" s="5">
        <f>SUM(B5-N4)</f>
        <v>2.5</v>
      </c>
      <c r="P4" s="5">
        <f>SUM(N4/C5)</f>
        <v>0.95</v>
      </c>
      <c r="Q4" s="5"/>
      <c r="R4" s="5">
        <f>SUM(B9-0.6)</f>
        <v>7</v>
      </c>
      <c r="S4" s="5">
        <f>SUM(B9-R4)</f>
        <v>0.5999999999999996</v>
      </c>
      <c r="T4" s="5">
        <f>SUM(R4/C9)</f>
        <v>1.3725490196078431</v>
      </c>
      <c r="U4" s="5"/>
      <c r="V4" s="5">
        <f>SUM(B12-1.25)</f>
        <v>6.75</v>
      </c>
      <c r="W4" s="5">
        <f>SUM(B12-V4)</f>
        <v>1.25</v>
      </c>
      <c r="X4" s="5">
        <f>SUM(V4/C12)</f>
        <v>0.8231707317073171</v>
      </c>
    </row>
    <row r="5" spans="1:13" ht="53.25" customHeight="1">
      <c r="A5" s="29"/>
      <c r="B5" s="13">
        <v>12</v>
      </c>
      <c r="C5" s="17">
        <v>10</v>
      </c>
      <c r="D5" s="14">
        <f>SUM(2.5/P4)</f>
        <v>2.6315789473684212</v>
      </c>
      <c r="E5" s="15">
        <v>0</v>
      </c>
      <c r="F5" s="14">
        <f>SUM(J4/K4)</f>
        <v>0</v>
      </c>
      <c r="G5" s="32"/>
      <c r="H5" s="1"/>
      <c r="I5" s="1"/>
      <c r="J5" s="1"/>
      <c r="K5" s="1"/>
      <c r="L5" s="1"/>
      <c r="M5" s="1"/>
    </row>
    <row r="6" spans="1:13" ht="22.5" customHeight="1">
      <c r="A6" s="29"/>
      <c r="B6" s="35" t="s">
        <v>1</v>
      </c>
      <c r="C6" s="35"/>
      <c r="D6" s="35"/>
      <c r="E6" s="35"/>
      <c r="F6" s="35"/>
      <c r="G6" s="32"/>
      <c r="H6" s="1"/>
      <c r="I6" s="1"/>
      <c r="J6" s="1"/>
      <c r="K6" s="1"/>
      <c r="L6" s="1"/>
      <c r="M6" s="1"/>
    </row>
    <row r="7" spans="1:13" ht="14.25" customHeight="1">
      <c r="A7" s="29"/>
      <c r="B7" s="35"/>
      <c r="C7" s="35"/>
      <c r="D7" s="35"/>
      <c r="E7" s="35"/>
      <c r="F7" s="35"/>
      <c r="G7" s="32"/>
      <c r="H7" s="1"/>
      <c r="I7" s="1"/>
      <c r="J7" s="1"/>
      <c r="K7" s="1"/>
      <c r="L7" s="1"/>
      <c r="M7" s="1"/>
    </row>
    <row r="8" spans="1:13" s="4" customFormat="1" ht="30" customHeight="1">
      <c r="A8" s="29"/>
      <c r="B8" s="2" t="s">
        <v>4</v>
      </c>
      <c r="C8" s="12" t="s">
        <v>5</v>
      </c>
      <c r="D8" s="2" t="s">
        <v>6</v>
      </c>
      <c r="E8" s="18" t="s">
        <v>7</v>
      </c>
      <c r="F8" s="2" t="s">
        <v>6</v>
      </c>
      <c r="G8" s="32"/>
      <c r="H8" s="6">
        <f>SUM(D9)</f>
        <v>0.4371428571428571</v>
      </c>
      <c r="I8" s="6">
        <f>SUM(E9)</f>
        <v>0.56</v>
      </c>
      <c r="J8" s="6">
        <f>SUM(H8*I8)</f>
        <v>0.24480000000000002</v>
      </c>
      <c r="K8" s="7">
        <f>SUM(I8-H8)</f>
        <v>0.12285714285714294</v>
      </c>
      <c r="L8" s="3"/>
      <c r="M8" s="3"/>
    </row>
    <row r="9" spans="1:13" ht="52.5" customHeight="1">
      <c r="A9" s="29"/>
      <c r="B9" s="13">
        <v>7.6</v>
      </c>
      <c r="C9" s="17">
        <v>5.1</v>
      </c>
      <c r="D9" s="14">
        <f>SUM(0.6/T4)</f>
        <v>0.4371428571428571</v>
      </c>
      <c r="E9" s="15">
        <v>0.56</v>
      </c>
      <c r="F9" s="14">
        <f>SUM(J8/K8)</f>
        <v>1.9925581395348826</v>
      </c>
      <c r="G9" s="32"/>
      <c r="H9" s="1"/>
      <c r="I9" s="1"/>
      <c r="J9" s="1"/>
      <c r="K9" s="1"/>
      <c r="L9" s="1"/>
      <c r="M9" s="1"/>
    </row>
    <row r="10" spans="1:7" ht="36" customHeight="1">
      <c r="A10" s="29"/>
      <c r="B10" s="35" t="s">
        <v>3</v>
      </c>
      <c r="C10" s="35"/>
      <c r="D10" s="35"/>
      <c r="E10" s="35"/>
      <c r="F10" s="35"/>
      <c r="G10" s="32"/>
    </row>
    <row r="11" spans="1:13" s="4" customFormat="1" ht="30" customHeight="1">
      <c r="A11" s="29"/>
      <c r="B11" s="2" t="s">
        <v>4</v>
      </c>
      <c r="C11" s="12" t="s">
        <v>5</v>
      </c>
      <c r="D11" s="2" t="s">
        <v>6</v>
      </c>
      <c r="E11" s="18" t="s">
        <v>7</v>
      </c>
      <c r="F11" s="2" t="s">
        <v>6</v>
      </c>
      <c r="G11" s="32"/>
      <c r="H11" s="7">
        <f>SUM(D12)</f>
        <v>1.5185185185185184</v>
      </c>
      <c r="I11" s="7">
        <f>SUM(E12)</f>
        <v>0</v>
      </c>
      <c r="J11" s="7">
        <f>SUM(H11*I11)</f>
        <v>0</v>
      </c>
      <c r="K11" s="7">
        <f>SUM(I11-H11)</f>
        <v>-1.5185185185185184</v>
      </c>
      <c r="L11" s="3"/>
      <c r="M11" s="3"/>
    </row>
    <row r="12" spans="1:7" ht="54" customHeight="1">
      <c r="A12" s="29"/>
      <c r="B12" s="13">
        <v>8</v>
      </c>
      <c r="C12" s="8">
        <v>8.2</v>
      </c>
      <c r="D12" s="14">
        <f>SUM(1.25/X4)</f>
        <v>1.5185185185185184</v>
      </c>
      <c r="E12" s="16">
        <v>0</v>
      </c>
      <c r="F12" s="14">
        <f>SUM(J11/K11)</f>
        <v>0</v>
      </c>
      <c r="G12" s="32"/>
    </row>
    <row r="13" spans="1:7" ht="26.25" customHeight="1">
      <c r="A13" s="29"/>
      <c r="B13" s="29"/>
      <c r="C13" s="29"/>
      <c r="D13" s="29"/>
      <c r="E13" s="29"/>
      <c r="F13" s="29"/>
      <c r="G13" s="11"/>
    </row>
    <row r="14" ht="14.25">
      <c r="G14" s="9"/>
    </row>
    <row r="15" ht="14.25">
      <c r="G15" s="9"/>
    </row>
  </sheetData>
  <mergeCells count="8">
    <mergeCell ref="A2:A13"/>
    <mergeCell ref="A1:G1"/>
    <mergeCell ref="G2:G12"/>
    <mergeCell ref="B13:F13"/>
    <mergeCell ref="B2:F2"/>
    <mergeCell ref="B3:F3"/>
    <mergeCell ref="B6:F7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5" sqref="B5:E5"/>
    </sheetView>
  </sheetViews>
  <sheetFormatPr defaultColWidth="9.00390625" defaultRowHeight="14.25"/>
  <cols>
    <col min="1" max="1" width="4.00390625" style="0" customWidth="1"/>
    <col min="2" max="2" width="20.375" style="0" customWidth="1"/>
    <col min="3" max="3" width="5.875" style="0" customWidth="1"/>
    <col min="4" max="4" width="27.00390625" style="0" customWidth="1"/>
    <col min="5" max="5" width="5.875" style="0" customWidth="1"/>
    <col min="6" max="6" width="23.75390625" style="0" customWidth="1"/>
    <col min="7" max="7" width="6.125" style="0" customWidth="1"/>
    <col min="8" max="8" width="24.25390625" style="0" customWidth="1"/>
    <col min="9" max="9" width="8.375" style="0" customWidth="1"/>
  </cols>
  <sheetData>
    <row r="1" spans="1:9" ht="24.75" customHeight="1">
      <c r="A1" s="41"/>
      <c r="B1" s="30" t="s">
        <v>16</v>
      </c>
      <c r="C1" s="30"/>
      <c r="D1" s="30"/>
      <c r="E1" s="30"/>
      <c r="F1" s="30"/>
      <c r="G1" s="30"/>
      <c r="H1" s="30"/>
      <c r="I1" s="30"/>
    </row>
    <row r="2" spans="1:9" ht="51.75" customHeight="1">
      <c r="A2" s="41"/>
      <c r="B2" s="19" t="s">
        <v>9</v>
      </c>
      <c r="C2" s="20"/>
      <c r="D2" s="19" t="s">
        <v>10</v>
      </c>
      <c r="E2" s="20"/>
      <c r="F2" s="19" t="s">
        <v>11</v>
      </c>
      <c r="G2" s="20"/>
      <c r="H2" s="19" t="s">
        <v>12</v>
      </c>
      <c r="I2" s="42"/>
    </row>
    <row r="3" spans="1:9" ht="90" customHeight="1">
      <c r="A3" s="41"/>
      <c r="B3" s="26">
        <v>33</v>
      </c>
      <c r="C3" s="21"/>
      <c r="D3" s="27">
        <v>25</v>
      </c>
      <c r="E3" s="22"/>
      <c r="F3" s="27">
        <v>35</v>
      </c>
      <c r="G3" s="22"/>
      <c r="H3" s="28">
        <v>25</v>
      </c>
      <c r="I3" s="42"/>
    </row>
    <row r="4" spans="1:9" ht="30.75" customHeight="1">
      <c r="A4" s="41"/>
      <c r="B4" s="23"/>
      <c r="C4" s="23"/>
      <c r="D4" s="23"/>
      <c r="E4" s="23"/>
      <c r="F4" s="23"/>
      <c r="G4" s="23"/>
      <c r="H4" s="24" t="s">
        <v>13</v>
      </c>
      <c r="I4" s="42"/>
    </row>
    <row r="5" spans="1:9" ht="78.75" customHeight="1">
      <c r="A5" s="41"/>
      <c r="B5" s="36" t="s">
        <v>14</v>
      </c>
      <c r="C5" s="37"/>
      <c r="D5" s="37"/>
      <c r="E5" s="37"/>
      <c r="F5" s="38">
        <f>F3/B3*(234.5+D3)-(234.5+H3)</f>
        <v>15.727272727272691</v>
      </c>
      <c r="G5" s="38"/>
      <c r="H5" s="38"/>
      <c r="I5" s="42"/>
    </row>
    <row r="6" spans="1:9" ht="32.25" customHeight="1">
      <c r="A6" s="41"/>
      <c r="B6" s="10"/>
      <c r="C6" s="10"/>
      <c r="D6" s="10"/>
      <c r="E6" s="10"/>
      <c r="F6" s="10"/>
      <c r="G6" s="10"/>
      <c r="H6" s="10"/>
      <c r="I6" s="42"/>
    </row>
    <row r="7" spans="1:9" ht="99.75" customHeight="1">
      <c r="A7" s="41"/>
      <c r="B7" s="39" t="s">
        <v>15</v>
      </c>
      <c r="C7" s="40"/>
      <c r="D7" s="40"/>
      <c r="E7" s="40"/>
      <c r="F7" s="40"/>
      <c r="G7" s="40"/>
      <c r="H7" s="40"/>
      <c r="I7" s="42"/>
    </row>
    <row r="8" spans="1:9" ht="28.5" customHeight="1">
      <c r="A8" s="41"/>
      <c r="B8" s="43"/>
      <c r="C8" s="43"/>
      <c r="D8" s="43"/>
      <c r="E8" s="43"/>
      <c r="F8" s="43"/>
      <c r="G8" s="43"/>
      <c r="H8" s="43"/>
      <c r="I8" s="42"/>
    </row>
    <row r="14" ht="61.5">
      <c r="G14" s="25"/>
    </row>
  </sheetData>
  <mergeCells count="7">
    <mergeCell ref="B5:E5"/>
    <mergeCell ref="F5:H5"/>
    <mergeCell ref="B7:H7"/>
    <mergeCell ref="A1:A8"/>
    <mergeCell ref="B1:I1"/>
    <mergeCell ref="I2:I8"/>
    <mergeCell ref="B8:H8"/>
  </mergeCells>
  <dataValidations count="2">
    <dataValidation errorStyle="information" allowBlank="1" showInputMessage="1" showErrorMessage="1" errorTitle="老哥, 有沒搞錯, 這樣的想法你也做得出來!!" imeMode="on" sqref="B5:E6 F6:H6"/>
    <dataValidation errorStyle="information" allowBlank="1" showInputMessage="1" showErrorMessage="1" errorTitle="老哥, 有沒搞錯, 這樣的想法你也做得出來!!" error="-XXX.XX" imeMode="on" sqref="F5:H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B13" sqref="B13:F13"/>
    </sheetView>
  </sheetViews>
  <sheetFormatPr defaultColWidth="9.00390625" defaultRowHeight="14.25"/>
  <cols>
    <col min="1" max="1" width="2.875" style="0" customWidth="1"/>
    <col min="2" max="2" width="16.375" style="0" customWidth="1"/>
    <col min="3" max="3" width="24.75390625" style="0" customWidth="1"/>
    <col min="4" max="4" width="24.875" style="0" customWidth="1"/>
    <col min="5" max="5" width="25.375" style="0" customWidth="1"/>
    <col min="6" max="6" width="25.625" style="0" customWidth="1"/>
    <col min="7" max="7" width="5.25390625" style="0" customWidth="1"/>
    <col min="8" max="10" width="20.00390625" style="0" customWidth="1"/>
    <col min="11" max="11" width="12.00390625" style="0" customWidth="1"/>
    <col min="12" max="13" width="9.375" style="0" customWidth="1"/>
  </cols>
  <sheetData>
    <row r="1" spans="1:7" ht="23.25" customHeight="1">
      <c r="A1" s="30" t="s">
        <v>16</v>
      </c>
      <c r="B1" s="30"/>
      <c r="C1" s="30"/>
      <c r="D1" s="30"/>
      <c r="E1" s="30"/>
      <c r="F1" s="30"/>
      <c r="G1" s="30"/>
    </row>
    <row r="2" spans="1:13" ht="32.25" customHeight="1">
      <c r="A2" s="29" t="s">
        <v>17</v>
      </c>
      <c r="B2" s="33" t="s">
        <v>0</v>
      </c>
      <c r="C2" s="34"/>
      <c r="D2" s="34"/>
      <c r="E2" s="34"/>
      <c r="F2" s="34"/>
      <c r="G2" s="32"/>
      <c r="H2" s="1"/>
      <c r="I2" s="1"/>
      <c r="J2" s="1"/>
      <c r="K2" s="1"/>
      <c r="L2" s="1"/>
      <c r="M2" s="1"/>
    </row>
    <row r="3" spans="1:13" ht="27" customHeight="1">
      <c r="A3" s="29"/>
      <c r="B3" s="35" t="s">
        <v>2</v>
      </c>
      <c r="C3" s="35"/>
      <c r="D3" s="35"/>
      <c r="E3" s="35"/>
      <c r="F3" s="35"/>
      <c r="G3" s="32"/>
      <c r="H3" s="1"/>
      <c r="I3" s="1"/>
      <c r="J3" s="1"/>
      <c r="K3" s="1"/>
      <c r="L3" s="1"/>
      <c r="M3" s="1"/>
    </row>
    <row r="4" spans="1:24" s="4" customFormat="1" ht="34.5" customHeight="1">
      <c r="A4" s="29"/>
      <c r="B4" s="2" t="s">
        <v>4</v>
      </c>
      <c r="C4" s="12" t="s">
        <v>8</v>
      </c>
      <c r="D4" s="2" t="s">
        <v>6</v>
      </c>
      <c r="E4" s="18" t="s">
        <v>7</v>
      </c>
      <c r="F4" s="2" t="s">
        <v>6</v>
      </c>
      <c r="G4" s="32"/>
      <c r="H4" s="7">
        <f>SUM(D5)</f>
        <v>2.6315789473684212</v>
      </c>
      <c r="I4" s="7">
        <f>SUM(E5)</f>
        <v>0</v>
      </c>
      <c r="J4" s="6">
        <f>SUM(H4*I4)</f>
        <v>0</v>
      </c>
      <c r="K4" s="7">
        <f>SUM(I4-H4)</f>
        <v>-2.6315789473684212</v>
      </c>
      <c r="L4" s="3"/>
      <c r="M4" s="3"/>
      <c r="N4" s="5">
        <f>SUM(B5-2.5)</f>
        <v>9.5</v>
      </c>
      <c r="O4" s="5">
        <f>SUM(B5-N4)</f>
        <v>2.5</v>
      </c>
      <c r="P4" s="5">
        <f>SUM(N4/C5)</f>
        <v>0.95</v>
      </c>
      <c r="Q4" s="5"/>
      <c r="R4" s="5">
        <f>SUM(B9-0.6)</f>
        <v>7.4</v>
      </c>
      <c r="S4" s="5">
        <f>SUM(B9-R4)</f>
        <v>0.5999999999999996</v>
      </c>
      <c r="T4" s="5">
        <f>SUM(R4/C9)</f>
        <v>0.902439024390244</v>
      </c>
      <c r="U4" s="5"/>
      <c r="V4" s="5">
        <f>SUM(B12-1.25)</f>
        <v>6.75</v>
      </c>
      <c r="W4" s="5">
        <f>SUM(B12-V4)</f>
        <v>1.25</v>
      </c>
      <c r="X4" s="5">
        <f>SUM(V4/C12)</f>
        <v>0.8231707317073171</v>
      </c>
    </row>
    <row r="5" spans="1:13" ht="53.25" customHeight="1">
      <c r="A5" s="29"/>
      <c r="B5" s="13">
        <v>12</v>
      </c>
      <c r="C5" s="17">
        <v>10</v>
      </c>
      <c r="D5" s="14">
        <f>SUM(2.5/P4)</f>
        <v>2.6315789473684212</v>
      </c>
      <c r="E5" s="15">
        <v>0</v>
      </c>
      <c r="F5" s="14">
        <f>SUM(J4/K4)</f>
        <v>0</v>
      </c>
      <c r="G5" s="32"/>
      <c r="H5" s="1"/>
      <c r="I5" s="1"/>
      <c r="J5" s="1"/>
      <c r="K5" s="1"/>
      <c r="L5" s="1"/>
      <c r="M5" s="1"/>
    </row>
    <row r="6" spans="1:13" ht="22.5" customHeight="1">
      <c r="A6" s="29"/>
      <c r="B6" s="35" t="s">
        <v>1</v>
      </c>
      <c r="C6" s="35"/>
      <c r="D6" s="35"/>
      <c r="E6" s="35"/>
      <c r="F6" s="35"/>
      <c r="G6" s="32"/>
      <c r="H6" s="1"/>
      <c r="I6" s="1"/>
      <c r="J6" s="1"/>
      <c r="K6" s="1"/>
      <c r="L6" s="1"/>
      <c r="M6" s="1"/>
    </row>
    <row r="7" spans="1:13" ht="14.25" customHeight="1">
      <c r="A7" s="29"/>
      <c r="B7" s="35"/>
      <c r="C7" s="35"/>
      <c r="D7" s="35"/>
      <c r="E7" s="35"/>
      <c r="F7" s="35"/>
      <c r="G7" s="32"/>
      <c r="H7" s="1"/>
      <c r="I7" s="1"/>
      <c r="J7" s="1"/>
      <c r="K7" s="1"/>
      <c r="L7" s="1"/>
      <c r="M7" s="1"/>
    </row>
    <row r="8" spans="1:13" s="4" customFormat="1" ht="30" customHeight="1">
      <c r="A8" s="29"/>
      <c r="B8" s="2" t="s">
        <v>4</v>
      </c>
      <c r="C8" s="12" t="s">
        <v>5</v>
      </c>
      <c r="D8" s="2" t="s">
        <v>6</v>
      </c>
      <c r="E8" s="18" t="s">
        <v>7</v>
      </c>
      <c r="F8" s="2" t="s">
        <v>6</v>
      </c>
      <c r="G8" s="32"/>
      <c r="H8" s="6">
        <f>SUM(D9)</f>
        <v>0.6648648648648647</v>
      </c>
      <c r="I8" s="6">
        <f>SUM(E9)</f>
        <v>0</v>
      </c>
      <c r="J8" s="6">
        <f>SUM(H8*I8)</f>
        <v>0</v>
      </c>
      <c r="K8" s="7">
        <f>SUM(I8-H8)</f>
        <v>-0.6648648648648647</v>
      </c>
      <c r="L8" s="3"/>
      <c r="M8" s="3"/>
    </row>
    <row r="9" spans="1:13" ht="52.5" customHeight="1">
      <c r="A9" s="29"/>
      <c r="B9" s="13">
        <v>8</v>
      </c>
      <c r="C9" s="17">
        <v>8.2</v>
      </c>
      <c r="D9" s="14">
        <f>SUM(0.6/T4)</f>
        <v>0.6648648648648647</v>
      </c>
      <c r="E9" s="15">
        <v>0</v>
      </c>
      <c r="F9" s="14">
        <f>SUM(J8/K8)</f>
        <v>0</v>
      </c>
      <c r="G9" s="32"/>
      <c r="H9" s="1"/>
      <c r="I9" s="1"/>
      <c r="J9" s="1"/>
      <c r="K9" s="1"/>
      <c r="L9" s="1"/>
      <c r="M9" s="1"/>
    </row>
    <row r="10" spans="1:7" ht="36" customHeight="1">
      <c r="A10" s="29"/>
      <c r="B10" s="35" t="s">
        <v>3</v>
      </c>
      <c r="C10" s="35"/>
      <c r="D10" s="35"/>
      <c r="E10" s="35"/>
      <c r="F10" s="35"/>
      <c r="G10" s="32"/>
    </row>
    <row r="11" spans="1:13" s="4" customFormat="1" ht="30" customHeight="1">
      <c r="A11" s="29"/>
      <c r="B11" s="2" t="s">
        <v>4</v>
      </c>
      <c r="C11" s="12" t="s">
        <v>5</v>
      </c>
      <c r="D11" s="2" t="s">
        <v>6</v>
      </c>
      <c r="E11" s="18" t="s">
        <v>7</v>
      </c>
      <c r="F11" s="2" t="s">
        <v>6</v>
      </c>
      <c r="G11" s="32"/>
      <c r="H11" s="7">
        <f>SUM(D12)</f>
        <v>1.5185185185185184</v>
      </c>
      <c r="I11" s="7">
        <f>SUM(E12)</f>
        <v>0</v>
      </c>
      <c r="J11" s="7">
        <f>SUM(H11*I11)</f>
        <v>0</v>
      </c>
      <c r="K11" s="7">
        <f>SUM(I11-H11)</f>
        <v>-1.5185185185185184</v>
      </c>
      <c r="L11" s="3"/>
      <c r="M11" s="3"/>
    </row>
    <row r="12" spans="1:7" ht="54" customHeight="1">
      <c r="A12" s="29"/>
      <c r="B12" s="13">
        <v>8</v>
      </c>
      <c r="C12" s="8">
        <v>8.2</v>
      </c>
      <c r="D12" s="14">
        <f>SUM(1.25/X4)</f>
        <v>1.5185185185185184</v>
      </c>
      <c r="E12" s="16">
        <v>0</v>
      </c>
      <c r="F12" s="14">
        <f>SUM(J11/K11)</f>
        <v>0</v>
      </c>
      <c r="G12" s="32"/>
    </row>
    <row r="13" spans="1:7" ht="26.25" customHeight="1">
      <c r="A13" s="29"/>
      <c r="B13" s="29"/>
      <c r="C13" s="29"/>
      <c r="D13" s="29"/>
      <c r="E13" s="29"/>
      <c r="F13" s="29"/>
      <c r="G13" s="11"/>
    </row>
    <row r="14" ht="14.25">
      <c r="G14" s="9"/>
    </row>
    <row r="15" ht="14.25">
      <c r="G15" s="9"/>
    </row>
  </sheetData>
  <sheetProtection password="C73F" sheet="1" objects="1" scenarios="1"/>
  <mergeCells count="8">
    <mergeCell ref="A1:G1"/>
    <mergeCell ref="A2:A13"/>
    <mergeCell ref="B2:F2"/>
    <mergeCell ref="G2:G12"/>
    <mergeCell ref="B3:F3"/>
    <mergeCell ref="B6:F7"/>
    <mergeCell ref="B10:F10"/>
    <mergeCell ref="B13:F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5" sqref="B5:E5"/>
    </sheetView>
  </sheetViews>
  <sheetFormatPr defaultColWidth="9.00390625" defaultRowHeight="14.25"/>
  <cols>
    <col min="1" max="1" width="4.00390625" style="0" customWidth="1"/>
    <col min="2" max="2" width="20.375" style="0" customWidth="1"/>
    <col min="3" max="3" width="5.875" style="0" customWidth="1"/>
    <col min="4" max="4" width="27.00390625" style="0" customWidth="1"/>
    <col min="5" max="5" width="5.875" style="0" customWidth="1"/>
    <col min="6" max="6" width="23.75390625" style="0" customWidth="1"/>
    <col min="7" max="7" width="6.125" style="0" customWidth="1"/>
    <col min="8" max="8" width="24.25390625" style="0" customWidth="1"/>
    <col min="9" max="9" width="8.375" style="0" customWidth="1"/>
  </cols>
  <sheetData>
    <row r="1" spans="1:9" ht="24.75" customHeight="1">
      <c r="A1" s="41"/>
      <c r="B1" s="30" t="s">
        <v>16</v>
      </c>
      <c r="C1" s="30"/>
      <c r="D1" s="30"/>
      <c r="E1" s="30"/>
      <c r="F1" s="30"/>
      <c r="G1" s="30"/>
      <c r="H1" s="30"/>
      <c r="I1" s="30"/>
    </row>
    <row r="2" spans="1:9" ht="51.75" customHeight="1">
      <c r="A2" s="41"/>
      <c r="B2" s="19" t="s">
        <v>9</v>
      </c>
      <c r="C2" s="20"/>
      <c r="D2" s="19" t="s">
        <v>10</v>
      </c>
      <c r="E2" s="20"/>
      <c r="F2" s="19" t="s">
        <v>11</v>
      </c>
      <c r="G2" s="20"/>
      <c r="H2" s="19" t="s">
        <v>12</v>
      </c>
      <c r="I2" s="42"/>
    </row>
    <row r="3" spans="1:9" ht="90" customHeight="1">
      <c r="A3" s="41"/>
      <c r="B3" s="26">
        <v>33</v>
      </c>
      <c r="C3" s="21"/>
      <c r="D3" s="27">
        <v>25</v>
      </c>
      <c r="E3" s="22"/>
      <c r="F3" s="27">
        <v>35</v>
      </c>
      <c r="G3" s="22"/>
      <c r="H3" s="28">
        <v>25</v>
      </c>
      <c r="I3" s="42"/>
    </row>
    <row r="4" spans="1:9" ht="30.75" customHeight="1">
      <c r="A4" s="41"/>
      <c r="B4" s="23"/>
      <c r="C4" s="23"/>
      <c r="D4" s="23"/>
      <c r="E4" s="23"/>
      <c r="F4" s="23"/>
      <c r="G4" s="23"/>
      <c r="H4" s="24" t="s">
        <v>13</v>
      </c>
      <c r="I4" s="42"/>
    </row>
    <row r="5" spans="1:9" ht="78.75" customHeight="1">
      <c r="A5" s="41"/>
      <c r="B5" s="36" t="s">
        <v>14</v>
      </c>
      <c r="C5" s="37"/>
      <c r="D5" s="37"/>
      <c r="E5" s="37"/>
      <c r="F5" s="38">
        <f>F3/B3*(234.5+D3)-(234.5+H3)</f>
        <v>15.727272727272691</v>
      </c>
      <c r="G5" s="38"/>
      <c r="H5" s="38"/>
      <c r="I5" s="42"/>
    </row>
    <row r="6" spans="1:9" ht="32.25" customHeight="1">
      <c r="A6" s="41"/>
      <c r="B6" s="10"/>
      <c r="C6" s="10"/>
      <c r="D6" s="10"/>
      <c r="E6" s="10"/>
      <c r="F6" s="10"/>
      <c r="G6" s="10"/>
      <c r="H6" s="10"/>
      <c r="I6" s="42"/>
    </row>
    <row r="7" spans="1:9" ht="99.75" customHeight="1">
      <c r="A7" s="41"/>
      <c r="B7" s="39" t="s">
        <v>15</v>
      </c>
      <c r="C7" s="40"/>
      <c r="D7" s="40"/>
      <c r="E7" s="40"/>
      <c r="F7" s="40"/>
      <c r="G7" s="40"/>
      <c r="H7" s="40"/>
      <c r="I7" s="42"/>
    </row>
    <row r="8" spans="1:9" ht="28.5" customHeight="1">
      <c r="A8" s="41"/>
      <c r="B8" s="43"/>
      <c r="C8" s="43"/>
      <c r="D8" s="43"/>
      <c r="E8" s="43"/>
      <c r="F8" s="43"/>
      <c r="G8" s="43"/>
      <c r="H8" s="43"/>
      <c r="I8" s="42"/>
    </row>
    <row r="14" ht="61.5">
      <c r="G14" s="25"/>
    </row>
  </sheetData>
  <sheetProtection password="C73F" sheet="1" objects="1" scenarios="1"/>
  <mergeCells count="7">
    <mergeCell ref="B5:E5"/>
    <mergeCell ref="F5:H5"/>
    <mergeCell ref="B7:H7"/>
    <mergeCell ref="A1:A8"/>
    <mergeCell ref="B1:I1"/>
    <mergeCell ref="I2:I8"/>
    <mergeCell ref="B8:H8"/>
  </mergeCells>
  <dataValidations count="2">
    <dataValidation errorStyle="information" allowBlank="1" showInputMessage="1" showErrorMessage="1" errorTitle="老哥, 有沒搞錯, 這樣的想法你也做得出來!!" imeMode="on" sqref="B5:E6 F6:H6"/>
    <dataValidation errorStyle="information" allowBlank="1" showInputMessage="1" showErrorMessage="1" errorTitle="老哥, 有沒搞錯, 這樣的想法你也做得出來!!" error="-XXX.XX" imeMode="on" sqref="F5:H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HJH</dc:creator>
  <cp:keywords/>
  <dc:description/>
  <cp:lastModifiedBy>HJH</cp:lastModifiedBy>
  <dcterms:created xsi:type="dcterms:W3CDTF">2006-08-31T03:19:12Z</dcterms:created>
  <dcterms:modified xsi:type="dcterms:W3CDTF">2006-09-29T11:10:10Z</dcterms:modified>
  <cp:category/>
  <cp:version/>
  <cp:contentType/>
  <cp:contentStatus/>
</cp:coreProperties>
</file>