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<sst xmlns="http://schemas.openxmlformats.org/spreadsheetml/2006/main" count="45" uniqueCount="40">
  <si>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铁芯截面积</t>
  </si>
  <si>
    <t>每伏匝数</t>
  </si>
  <si>
    <t>次级绕组</t>
  </si>
  <si>
    <t>圈数</t>
  </si>
  <si>
    <t>铁芯导磁率</t>
  </si>
  <si>
    <t>反馈绕组</t>
  </si>
  <si>
    <t>系数</t>
  </si>
  <si>
    <t>功率因素</t>
  </si>
  <si>
    <t>铁芯长（cm）</t>
  </si>
  <si>
    <t>铁芯宽（cm）</t>
  </si>
  <si>
    <t>初级绕组</t>
  </si>
  <si>
    <t>载流量（A/mm2）</t>
  </si>
  <si>
    <t>原始数据：</t>
  </si>
  <si>
    <t>计算结果：</t>
  </si>
  <si>
    <t>输出功率（W）</t>
  </si>
  <si>
    <t>输入功率（W）</t>
  </si>
  <si>
    <t>初级电流（A）</t>
  </si>
  <si>
    <t>导线直径（mm）</t>
  </si>
  <si>
    <t>导线截面积(mm2)</t>
  </si>
  <si>
    <t>导线截面积(mm2)</t>
  </si>
  <si>
    <t>设计工作频率(Hz)</t>
  </si>
  <si>
    <t>输入区</t>
  </si>
  <si>
    <t>结果区</t>
  </si>
  <si>
    <t xml:space="preserve">每伏匝数＝10的8次方除以(2.22x频率x铁芯导磁率x铁芯截面积) </t>
  </si>
  <si>
    <t>导磁率(10000—14000)一般差铁芯取小值、好铁芯取大值</t>
  </si>
  <si>
    <t>功率=(2.1―2.3)乘铁芯截面积的平方</t>
  </si>
  <si>
    <t>2.1-2.3是系数,频率低取小、频率高取大,一般自控机频率在60—80HZ</t>
  </si>
  <si>
    <t>控机功率因素一般0.5-0.8,小铁芯取小值、大铁芯取大值</t>
  </si>
  <si>
    <t>导线载流量一般取5安培每平方毫米,散热好或者用丝包线可再取大一点.</t>
  </si>
  <si>
    <r>
      <t>导线直径＝</t>
    </r>
    <r>
      <rPr>
        <sz val="12"/>
        <rFont val="Verdana"/>
        <family val="2"/>
      </rPr>
      <t>2x</t>
    </r>
    <r>
      <rPr>
        <sz val="12"/>
        <rFont val="宋体"/>
        <family val="0"/>
      </rPr>
      <t>根号</t>
    </r>
    <r>
      <rPr>
        <sz val="12"/>
        <rFont val="Verdana"/>
        <family val="2"/>
      </rPr>
      <t>(</t>
    </r>
    <r>
      <rPr>
        <sz val="12"/>
        <rFont val="宋体"/>
        <family val="0"/>
      </rPr>
      <t>导线面积除以</t>
    </r>
    <r>
      <rPr>
        <sz val="12"/>
        <rFont val="Verdana"/>
        <family val="2"/>
      </rPr>
      <t>3.14)</t>
    </r>
  </si>
  <si>
    <t>jswbx大师</t>
  </si>
  <si>
    <t>http://bbs.dianyuan.com/18-484182.html</t>
  </si>
  <si>
    <t>原创：jswbx</t>
  </si>
  <si>
    <t>图表制作：superman89</t>
  </si>
  <si>
    <t>相关公式：</t>
  </si>
  <si>
    <t>EI  F铁芯变压器匝数计算用上面公式计算结果除以(0.5-0.6).小功率铁芯取0.5,大铁芯取0.6</t>
  </si>
  <si>
    <t xml:space="preserve">EI  F铁芯导磁率一般只能取8000-9000.有些可能要取6000左右.（以上两条本人有保留意见） </t>
  </si>
  <si>
    <t>公式等来源于电源网</t>
  </si>
  <si>
    <t>磁路短,计算时频率适当选高一点,这样调试时间隙可以小一点,效率才能做得高</t>
  </si>
  <si>
    <t>12v C铁芯自控机计算软件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</si>
</sst>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0" xfId="16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dianyuan.com/18-484182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16.375" style="0" customWidth="1"/>
    <col min="2" max="2" width="17.00390625" style="0" customWidth="1"/>
    <col min="3" max="3" width="16.625" style="0" customWidth="1"/>
    <col min="4" max="4" width="14.375" style="0" customWidth="1"/>
  </cols>
  <sheetData>
    <row r="1" spans="1:5" ht="14.25">
      <c r="A1" s="27" t="s">
        <v>39</v>
      </c>
      <c r="B1" s="27"/>
      <c r="C1" s="27"/>
      <c r="D1" s="27"/>
      <c r="E1" s="27"/>
    </row>
    <row r="2" spans="1:5" ht="15" thickBot="1">
      <c r="A2" s="1" t="s">
        <v>12</v>
      </c>
      <c r="B2" s="1"/>
      <c r="C2" s="1"/>
      <c r="D2" s="1"/>
      <c r="E2" s="1"/>
    </row>
    <row r="3" spans="1:5" ht="15" thickTop="1">
      <c r="A3" s="2" t="s">
        <v>0</v>
      </c>
      <c r="B3" s="3" t="s">
        <v>8</v>
      </c>
      <c r="C3" s="4" t="s">
        <v>9</v>
      </c>
      <c r="D3" s="1"/>
      <c r="E3" s="1"/>
    </row>
    <row r="4" spans="1:5" ht="14.25">
      <c r="A4" s="5">
        <f>B4*C4</f>
        <v>8</v>
      </c>
      <c r="B4" s="6">
        <v>2</v>
      </c>
      <c r="C4" s="7">
        <v>4</v>
      </c>
      <c r="D4" s="1"/>
      <c r="E4" s="1"/>
    </row>
    <row r="5" spans="1:5" ht="14.25">
      <c r="A5" s="8" t="s">
        <v>4</v>
      </c>
      <c r="B5" s="9" t="s">
        <v>6</v>
      </c>
      <c r="C5" s="10" t="s">
        <v>7</v>
      </c>
      <c r="D5" s="1"/>
      <c r="E5" s="1"/>
    </row>
    <row r="6" spans="1:5" ht="14.25">
      <c r="A6" s="5">
        <v>11500</v>
      </c>
      <c r="B6" s="6">
        <v>2.2</v>
      </c>
      <c r="C6" s="7">
        <v>0.5</v>
      </c>
      <c r="D6" s="1"/>
      <c r="E6" s="1"/>
    </row>
    <row r="7" spans="1:5" ht="14.25">
      <c r="A7" s="8" t="s">
        <v>20</v>
      </c>
      <c r="B7" s="9" t="s">
        <v>11</v>
      </c>
      <c r="C7" s="10"/>
      <c r="D7" s="1"/>
      <c r="E7" s="1"/>
    </row>
    <row r="8" spans="1:5" ht="15" thickBot="1">
      <c r="A8" s="11">
        <v>70</v>
      </c>
      <c r="B8" s="12">
        <v>5</v>
      </c>
      <c r="C8" s="13"/>
      <c r="D8" s="1"/>
      <c r="E8" s="1"/>
    </row>
    <row r="9" spans="1:5" ht="15.75" thickBot="1" thickTop="1">
      <c r="A9" s="14" t="s">
        <v>13</v>
      </c>
      <c r="B9" s="14"/>
      <c r="C9" s="15"/>
      <c r="D9" s="1"/>
      <c r="E9" s="1"/>
    </row>
    <row r="10" spans="1:5" ht="15" thickTop="1">
      <c r="A10" s="2" t="s">
        <v>1</v>
      </c>
      <c r="B10" s="3" t="s">
        <v>14</v>
      </c>
      <c r="C10" s="3" t="s">
        <v>15</v>
      </c>
      <c r="D10" s="4" t="s">
        <v>16</v>
      </c>
      <c r="E10" s="1"/>
    </row>
    <row r="11" spans="1:5" ht="14.25">
      <c r="A11" s="16">
        <f>100000000/(2.22*A8*A6*A4)</f>
        <v>6.994572211963517</v>
      </c>
      <c r="B11" s="17">
        <f>B6*A4*A4</f>
        <v>140.8</v>
      </c>
      <c r="C11" s="17">
        <f>B11/C6</f>
        <v>281.6</v>
      </c>
      <c r="D11" s="18">
        <f>C11/12</f>
        <v>23.46666666666667</v>
      </c>
      <c r="E11" s="1"/>
    </row>
    <row r="12" spans="1:5" ht="14.25">
      <c r="A12" s="8" t="s">
        <v>10</v>
      </c>
      <c r="B12" s="9" t="s">
        <v>3</v>
      </c>
      <c r="C12" s="9" t="s">
        <v>18</v>
      </c>
      <c r="D12" s="10" t="s">
        <v>17</v>
      </c>
      <c r="E12" s="1"/>
    </row>
    <row r="13" spans="1:5" ht="14.25">
      <c r="A13" s="19"/>
      <c r="B13" s="17">
        <f>12*A11</f>
        <v>83.93486654356221</v>
      </c>
      <c r="C13" s="17">
        <f>D11/B8/2</f>
        <v>2.3466666666666667</v>
      </c>
      <c r="D13" s="18">
        <f>SQRT(C13/3.14)*2</f>
        <v>1.7289835999069934</v>
      </c>
      <c r="E13" s="1"/>
    </row>
    <row r="14" spans="1:5" ht="14.25">
      <c r="A14" s="8" t="s">
        <v>2</v>
      </c>
      <c r="B14" s="9" t="s">
        <v>3</v>
      </c>
      <c r="C14" s="9" t="s">
        <v>18</v>
      </c>
      <c r="D14" s="10" t="s">
        <v>17</v>
      </c>
      <c r="E14" s="1"/>
    </row>
    <row r="15" spans="1:5" ht="14.25">
      <c r="A15" s="19"/>
      <c r="B15" s="17">
        <f>B13*2.7</f>
        <v>226.62413966761798</v>
      </c>
      <c r="C15" s="17">
        <f>C13/2</f>
        <v>1.1733333333333333</v>
      </c>
      <c r="D15" s="18">
        <f>SQRT(C15/3.14)*2</f>
        <v>1.2225760280545634</v>
      </c>
      <c r="E15" s="1"/>
    </row>
    <row r="16" spans="1:5" ht="14.25">
      <c r="A16" s="8" t="s">
        <v>5</v>
      </c>
      <c r="B16" s="9" t="s">
        <v>3</v>
      </c>
      <c r="C16" s="9" t="s">
        <v>19</v>
      </c>
      <c r="D16" s="10" t="s">
        <v>17</v>
      </c>
      <c r="E16" s="1"/>
    </row>
    <row r="17" spans="1:5" ht="15" thickBot="1">
      <c r="A17" s="20"/>
      <c r="B17" s="21">
        <f>B13/2</f>
        <v>41.967433271781104</v>
      </c>
      <c r="C17" s="21">
        <f>C15</f>
        <v>1.1733333333333333</v>
      </c>
      <c r="D17" s="22">
        <f>SQRT(C17/3.14)*2</f>
        <v>1.2225760280545634</v>
      </c>
      <c r="E17" s="1"/>
    </row>
    <row r="18" spans="1:5" ht="15" thickTop="1">
      <c r="A18" s="1"/>
      <c r="B18" s="1"/>
      <c r="C18" s="1"/>
      <c r="D18" s="1"/>
      <c r="E18" s="1"/>
    </row>
    <row r="19" spans="1:5" ht="14.25">
      <c r="A19" s="23"/>
      <c r="B19" s="1" t="s">
        <v>21</v>
      </c>
      <c r="C19" s="29" t="s">
        <v>32</v>
      </c>
      <c r="D19" s="29"/>
      <c r="E19" s="1"/>
    </row>
    <row r="20" spans="1:5" ht="14.25">
      <c r="A20" s="24"/>
      <c r="B20" s="1" t="s">
        <v>22</v>
      </c>
      <c r="C20" s="29" t="s">
        <v>33</v>
      </c>
      <c r="D20" s="29"/>
      <c r="E20" s="1"/>
    </row>
    <row r="21" spans="1:5" ht="14.25">
      <c r="A21" s="26" t="s">
        <v>34</v>
      </c>
      <c r="B21" s="26"/>
      <c r="C21" s="26"/>
      <c r="D21" s="26"/>
      <c r="E21" s="1"/>
    </row>
    <row r="22" spans="1:4" ht="14.25">
      <c r="A22" s="27" t="s">
        <v>23</v>
      </c>
      <c r="B22" s="27"/>
      <c r="C22" s="27"/>
      <c r="D22" s="27"/>
    </row>
    <row r="23" spans="1:4" ht="14.25">
      <c r="A23" s="27" t="s">
        <v>24</v>
      </c>
      <c r="B23" s="27"/>
      <c r="C23" s="27"/>
      <c r="D23" s="27"/>
    </row>
    <row r="24" spans="1:3" ht="14.25">
      <c r="A24" s="27" t="s">
        <v>25</v>
      </c>
      <c r="B24" s="27"/>
      <c r="C24" s="27"/>
    </row>
    <row r="25" spans="1:4" ht="14.25">
      <c r="A25" s="27" t="s">
        <v>26</v>
      </c>
      <c r="B25" s="27"/>
      <c r="C25" s="27"/>
      <c r="D25" s="27"/>
    </row>
    <row r="26" spans="1:4" ht="14.25">
      <c r="A26" s="27" t="s">
        <v>27</v>
      </c>
      <c r="B26" s="27"/>
      <c r="C26" s="27"/>
      <c r="D26" s="27"/>
    </row>
    <row r="27" spans="1:4" ht="14.25">
      <c r="A27" s="27" t="s">
        <v>28</v>
      </c>
      <c r="B27" s="27"/>
      <c r="C27" s="27"/>
      <c r="D27" s="27"/>
    </row>
    <row r="28" spans="1:3" ht="15">
      <c r="A28" s="28" t="s">
        <v>29</v>
      </c>
      <c r="B28" s="28"/>
      <c r="C28" s="28"/>
    </row>
    <row r="29" spans="1:6" ht="14.25">
      <c r="A29" s="28" t="s">
        <v>38</v>
      </c>
      <c r="B29" s="28"/>
      <c r="C29" s="28"/>
      <c r="D29" s="28"/>
      <c r="E29" s="28"/>
      <c r="F29" s="28"/>
    </row>
    <row r="30" spans="1:6" ht="14.25">
      <c r="A30" s="27" t="s">
        <v>35</v>
      </c>
      <c r="B30" s="27"/>
      <c r="C30" s="27"/>
      <c r="D30" s="27"/>
      <c r="E30" s="27"/>
      <c r="F30" s="27"/>
    </row>
    <row r="31" spans="1:6" ht="14.25">
      <c r="A31" s="27" t="s">
        <v>36</v>
      </c>
      <c r="B31" s="27"/>
      <c r="C31" s="27"/>
      <c r="D31" s="27"/>
      <c r="E31" s="27"/>
      <c r="F31" s="27"/>
    </row>
    <row r="32" spans="1:2" ht="14.25">
      <c r="A32" s="27" t="s">
        <v>37</v>
      </c>
      <c r="B32" s="27"/>
    </row>
    <row r="33" spans="1:2" ht="14.25">
      <c r="A33" s="27" t="s">
        <v>30</v>
      </c>
      <c r="B33" s="27"/>
    </row>
    <row r="34" ht="14.25">
      <c r="A34" s="25" t="s">
        <v>31</v>
      </c>
    </row>
  </sheetData>
  <mergeCells count="15">
    <mergeCell ref="A1:E1"/>
    <mergeCell ref="A22:D22"/>
    <mergeCell ref="A23:D23"/>
    <mergeCell ref="A24:C24"/>
    <mergeCell ref="C19:D19"/>
    <mergeCell ref="C20:D20"/>
    <mergeCell ref="A25:D25"/>
    <mergeCell ref="A26:D26"/>
    <mergeCell ref="A27:D27"/>
    <mergeCell ref="A28:C28"/>
    <mergeCell ref="A33:B33"/>
    <mergeCell ref="A29:F29"/>
    <mergeCell ref="A30:F30"/>
    <mergeCell ref="A31:F31"/>
    <mergeCell ref="A32:B32"/>
  </mergeCells>
  <hyperlinks>
    <hyperlink ref="A34" r:id="rId1" display="http://bbs.dianyuan.com/18-484182.html"/>
  </hyperlinks>
  <printOptions/>
  <pageMargins left="0.75" right="0.75" top="1" bottom="1" header="0.5" footer="0.5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2010-02-11T12:15:16Z</cp:lastPrinted>
  <dcterms:created xsi:type="dcterms:W3CDTF">2010-02-11T11:24:31Z</dcterms:created>
  <dcterms:modified xsi:type="dcterms:W3CDTF">2010-02-11T12:17:44Z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