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0"/>
  </bookViews>
  <sheets>
    <sheet name="Lr-Cr-Q" sheetId="1" r:id="rId1"/>
  </sheets>
  <definedNames>
    <definedName name="Ae">#REF!</definedName>
    <definedName name="AL">#REF!</definedName>
    <definedName name="AL0">#REF!</definedName>
    <definedName name="Bmax">#REF!</definedName>
    <definedName name="GAP">#REF!</definedName>
    <definedName name="Ipk">#REF!</definedName>
    <definedName name="Lm">#REF!</definedName>
    <definedName name="Lr">#REF!</definedName>
    <definedName name="N">#REF!</definedName>
  </definedNames>
  <calcPr fullCalcOnLoad="1"/>
</workbook>
</file>

<file path=xl/sharedStrings.xml><?xml version="1.0" encoding="utf-8"?>
<sst xmlns="http://schemas.openxmlformats.org/spreadsheetml/2006/main" count="28" uniqueCount="25">
  <si>
    <t>V</t>
  </si>
  <si>
    <t>輸出瓦數</t>
  </si>
  <si>
    <t>W</t>
  </si>
  <si>
    <t>輸出電壓</t>
  </si>
  <si>
    <t>A</t>
  </si>
  <si>
    <t>輸出電流</t>
  </si>
  <si>
    <t>預估效率</t>
  </si>
  <si>
    <t>%</t>
  </si>
  <si>
    <t>設定Q值</t>
  </si>
  <si>
    <t>等效RAC=</t>
  </si>
  <si>
    <t>Ω</t>
  </si>
  <si>
    <t>設定諧振頻率</t>
  </si>
  <si>
    <t>KHz</t>
  </si>
  <si>
    <t>μH</t>
  </si>
  <si>
    <t>nF</t>
  </si>
  <si>
    <t>設定K值</t>
  </si>
  <si>
    <t>K=Lp/Lr</t>
  </si>
  <si>
    <t>Q</t>
  </si>
  <si>
    <t>X=ω/ωr</t>
  </si>
  <si>
    <t>M</t>
  </si>
  <si>
    <t>圈比</t>
  </si>
  <si>
    <t>整流壓降</t>
  </si>
  <si>
    <t>計算值</t>
  </si>
  <si>
    <t>Lr=</t>
  </si>
  <si>
    <t>Cr=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</si>
</sst>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0.000000E+00"/>
    <numFmt numFmtId="192" formatCode="0.0000E+00"/>
    <numFmt numFmtId="193" formatCode="0.00_ "/>
    <numFmt numFmtId="194" formatCode="0.000000"/>
    <numFmt numFmtId="195" formatCode="0.0000"/>
  </numFmts>
  <fonts count="8">
    <font>
      <sz val="12"/>
      <name val="新細明體"/>
      <family val="1"/>
    </font>
    <font>
      <sz val="9"/>
      <name val="新細明體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新細明體"/>
      <family val="1"/>
    </font>
    <font>
      <sz val="18.75"/>
      <name val="新細明體"/>
      <family val="1"/>
    </font>
    <font>
      <sz val="22.5"/>
      <name val="新細明體"/>
      <family val="1"/>
    </font>
    <font>
      <sz val="9.75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 applyProtection="1">
      <alignment vertical="center"/>
      <protection/>
    </xf>
    <xf numFmtId="0" fontId="0" fillId="3" borderId="2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75" b="0" i="0" u="none" baseline="0"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"/>
          <c:y val="0.01825"/>
          <c:w val="1"/>
          <c:h val="0.98375"/>
        </c:manualLayout>
      </c:layout>
      <c:lineChart>
        <c:grouping val="standard"/>
        <c:varyColors val="0"/>
        <c:ser>
          <c:idx val="0"/>
          <c:order val="0"/>
          <c:tx>
            <c:v>增益曲線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'Lr-Cr-Q'!$G$3:$G$36</c:f>
              <c:numCache/>
            </c:numRef>
          </c:cat>
          <c:val>
            <c:numRef>
              <c:f>'Lr-Cr-Q'!$I$3:$I$36</c:f>
              <c:numCache/>
            </c:numRef>
          </c:val>
          <c:smooth val="0"/>
        </c:ser>
        <c:marker val="1"/>
        <c:axId val="45395118"/>
        <c:axId val="5902879"/>
      </c:lineChart>
      <c:catAx>
        <c:axId val="45395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902879"/>
        <c:crosses val="autoZero"/>
        <c:auto val="1"/>
        <c:lblOffset val="100"/>
        <c:tickLblSkip val="1"/>
        <c:noMultiLvlLbl val="0"/>
      </c:catAx>
      <c:valAx>
        <c:axId val="5902879"/>
        <c:scaling>
          <c:orientation val="minMax"/>
          <c:max val="1.6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3951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2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20</xdr:col>
      <xdr:colOff>676275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2524125" y="0"/>
        <a:ext cx="962977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="74" zoomScaleNormal="74" workbookViewId="0" topLeftCell="A1">
      <selection activeCell="C26" sqref="C26"/>
    </sheetView>
  </sheetViews>
  <sheetFormatPr defaultColWidth="9.00390625" defaultRowHeight="16.5"/>
  <cols>
    <col min="1" max="1" width="12.875" style="3" customWidth="1"/>
    <col min="2" max="2" width="8.375" style="3" customWidth="1"/>
    <col min="3" max="3" width="6.375" style="0" customWidth="1"/>
    <col min="4" max="4" width="5.50390625" style="0" customWidth="1"/>
    <col min="5" max="5" width="12.625" style="0" customWidth="1"/>
    <col min="6" max="6" width="7.375" style="0" customWidth="1"/>
    <col min="7" max="7" width="5.75390625" style="0" customWidth="1"/>
    <col min="8" max="8" width="15.00390625" style="0" customWidth="1"/>
    <col min="9" max="9" width="5.875" style="0" customWidth="1"/>
    <col min="10" max="10" width="6.00390625" style="0" customWidth="1"/>
    <col min="11" max="11" width="10.875" style="0" customWidth="1"/>
    <col min="12" max="12" width="6.375" style="0" customWidth="1"/>
    <col min="13" max="13" width="7.50390625" style="0" customWidth="1"/>
    <col min="14" max="14" width="8.625" style="0" customWidth="1"/>
    <col min="15" max="15" width="5.125" style="0" customWidth="1"/>
    <col min="16" max="16" width="4.125" style="6" customWidth="1"/>
    <col min="17" max="17" width="4.875" style="0" customWidth="1"/>
    <col min="18" max="18" width="4.375" style="0" customWidth="1"/>
    <col min="19" max="19" width="4.00390625" style="0" customWidth="1"/>
  </cols>
  <sheetData>
    <row r="1" ht="16.5">
      <c r="A1" s="15"/>
    </row>
    <row r="2" spans="1:16" ht="16.5">
      <c r="A2" s="7"/>
      <c r="B2" s="7"/>
      <c r="C2" s="11"/>
      <c r="D2" s="9"/>
      <c r="E2" t="s">
        <v>17</v>
      </c>
      <c r="F2" t="s">
        <v>16</v>
      </c>
      <c r="G2" t="s">
        <v>18</v>
      </c>
      <c r="I2" s="7" t="s">
        <v>19</v>
      </c>
      <c r="L2" s="9"/>
      <c r="M2" s="9"/>
      <c r="N2" s="9"/>
      <c r="O2" s="9"/>
      <c r="P2" s="10"/>
    </row>
    <row r="3" spans="1:16" ht="16.5">
      <c r="A3" s="7"/>
      <c r="B3" s="7"/>
      <c r="C3" s="11"/>
      <c r="D3" s="9"/>
      <c r="E3">
        <f>C11</f>
        <v>0.34</v>
      </c>
      <c r="F3">
        <f>C15</f>
        <v>10</v>
      </c>
      <c r="G3">
        <v>0.1</v>
      </c>
      <c r="I3">
        <f>ROUNDUP(F3*G3^2/SQRT(((1+F3)*G3^2-1)^2+((E3*F3*G3*(G3^2-1))^2)),3)</f>
        <v>0.106</v>
      </c>
      <c r="L3" s="9"/>
      <c r="M3" s="9"/>
      <c r="N3" s="9"/>
      <c r="O3" s="9"/>
      <c r="P3" s="10"/>
    </row>
    <row r="4" spans="1:16" ht="16.5">
      <c r="A4" s="3" t="s">
        <v>1</v>
      </c>
      <c r="C4" s="1">
        <v>400</v>
      </c>
      <c r="D4" t="s">
        <v>2</v>
      </c>
      <c r="E4">
        <f aca="true" t="shared" si="0" ref="E4:E36">E3</f>
        <v>0.34</v>
      </c>
      <c r="F4">
        <f aca="true" t="shared" si="1" ref="F4:F36">F3</f>
        <v>10</v>
      </c>
      <c r="G4">
        <v>0.15</v>
      </c>
      <c r="I4">
        <f aca="true" t="shared" si="2" ref="I4:I36">ROUNDUP(F4*G4^2/SQRT(((1+F4)*G4^2-1)^2+((E4*F4*G4*(G4^2-1))^2)),3)</f>
        <v>0.25</v>
      </c>
      <c r="L4" s="9"/>
      <c r="M4" s="9"/>
      <c r="N4" s="9"/>
      <c r="O4" s="9"/>
      <c r="P4" s="10"/>
    </row>
    <row r="5" spans="1:16" ht="16.5">
      <c r="A5" s="3" t="s">
        <v>3</v>
      </c>
      <c r="C5" s="1">
        <v>12</v>
      </c>
      <c r="D5" t="s">
        <v>0</v>
      </c>
      <c r="E5">
        <f t="shared" si="0"/>
        <v>0.34</v>
      </c>
      <c r="F5">
        <f t="shared" si="1"/>
        <v>10</v>
      </c>
      <c r="G5">
        <v>0.2</v>
      </c>
      <c r="I5">
        <f t="shared" si="2"/>
        <v>0.466</v>
      </c>
      <c r="L5" s="9"/>
      <c r="M5" s="9"/>
      <c r="N5" s="9"/>
      <c r="O5" s="9"/>
      <c r="P5" s="10"/>
    </row>
    <row r="6" spans="1:16" ht="16.5">
      <c r="A6" s="3" t="s">
        <v>5</v>
      </c>
      <c r="C6" s="4">
        <f>ROUNDUP(C4/C5,2)</f>
        <v>33.339999999999996</v>
      </c>
      <c r="D6" t="s">
        <v>4</v>
      </c>
      <c r="E6">
        <f t="shared" si="0"/>
        <v>0.34</v>
      </c>
      <c r="F6">
        <f t="shared" si="1"/>
        <v>10</v>
      </c>
      <c r="G6">
        <v>0.25</v>
      </c>
      <c r="I6">
        <f t="shared" si="2"/>
        <v>0.731</v>
      </c>
      <c r="L6" s="9"/>
      <c r="M6" s="9"/>
      <c r="N6" s="9"/>
      <c r="O6" s="9"/>
      <c r="P6" s="10"/>
    </row>
    <row r="7" spans="1:16" ht="16.5">
      <c r="A7" s="3" t="s">
        <v>6</v>
      </c>
      <c r="C7" s="1">
        <v>94</v>
      </c>
      <c r="D7" t="s">
        <v>7</v>
      </c>
      <c r="E7">
        <f t="shared" si="0"/>
        <v>0.34</v>
      </c>
      <c r="F7">
        <f t="shared" si="1"/>
        <v>10</v>
      </c>
      <c r="G7">
        <v>0.3</v>
      </c>
      <c r="I7">
        <f t="shared" si="2"/>
        <v>0.97</v>
      </c>
      <c r="L7" s="9"/>
      <c r="M7" s="9"/>
      <c r="N7" s="10"/>
      <c r="O7" s="9"/>
      <c r="P7" s="10"/>
    </row>
    <row r="8" spans="1:16" ht="16.5">
      <c r="A8" s="3" t="s">
        <v>21</v>
      </c>
      <c r="C8" s="13">
        <v>0.2</v>
      </c>
      <c r="D8" t="s">
        <v>0</v>
      </c>
      <c r="E8">
        <f t="shared" si="0"/>
        <v>0.34</v>
      </c>
      <c r="F8">
        <f t="shared" si="1"/>
        <v>10</v>
      </c>
      <c r="G8">
        <v>0.35</v>
      </c>
      <c r="I8">
        <f t="shared" si="2"/>
        <v>1.1139999999999999</v>
      </c>
      <c r="L8" s="12"/>
      <c r="M8" s="9"/>
      <c r="N8" s="9"/>
      <c r="O8" s="9"/>
      <c r="P8" s="10"/>
    </row>
    <row r="9" spans="1:16" ht="16.5">
      <c r="A9" s="3" t="s">
        <v>20</v>
      </c>
      <c r="C9" s="1">
        <v>16</v>
      </c>
      <c r="E9">
        <f t="shared" si="0"/>
        <v>0.34</v>
      </c>
      <c r="F9">
        <f t="shared" si="1"/>
        <v>10</v>
      </c>
      <c r="G9">
        <v>0.4</v>
      </c>
      <c r="I9">
        <f t="shared" si="2"/>
        <v>1.1669999999999998</v>
      </c>
      <c r="L9" s="9"/>
      <c r="M9" s="9"/>
      <c r="N9" s="9"/>
      <c r="O9" s="9"/>
      <c r="P9" s="10"/>
    </row>
    <row r="10" spans="1:16" ht="16.5">
      <c r="A10" s="3" t="s">
        <v>9</v>
      </c>
      <c r="C10" s="2">
        <f>ROUND((C5+C8)/C6*C9^2*8/PI()^2,2)</f>
        <v>75.93</v>
      </c>
      <c r="D10" t="s">
        <v>10</v>
      </c>
      <c r="E10">
        <f t="shared" si="0"/>
        <v>0.34</v>
      </c>
      <c r="F10">
        <f t="shared" si="1"/>
        <v>10</v>
      </c>
      <c r="G10">
        <v>0.45</v>
      </c>
      <c r="I10">
        <f t="shared" si="2"/>
        <v>1.17</v>
      </c>
      <c r="L10" s="9"/>
      <c r="M10" s="9"/>
      <c r="N10" s="9"/>
      <c r="O10" s="9"/>
      <c r="P10" s="10"/>
    </row>
    <row r="11" spans="1:18" ht="16.5">
      <c r="A11" s="3" t="s">
        <v>8</v>
      </c>
      <c r="C11" s="1">
        <v>0.34</v>
      </c>
      <c r="E11">
        <f t="shared" si="0"/>
        <v>0.34</v>
      </c>
      <c r="F11">
        <f t="shared" si="1"/>
        <v>10</v>
      </c>
      <c r="G11">
        <v>0.5</v>
      </c>
      <c r="I11">
        <f t="shared" si="2"/>
        <v>1.1549999999999998</v>
      </c>
      <c r="L11" s="9"/>
      <c r="M11" s="9"/>
      <c r="N11" s="9"/>
      <c r="O11" s="9"/>
      <c r="P11" s="10"/>
      <c r="Q11" s="9"/>
      <c r="R11" s="9"/>
    </row>
    <row r="12" spans="1:18" ht="16.5">
      <c r="A12" s="3" t="s">
        <v>11</v>
      </c>
      <c r="C12" s="1">
        <v>80</v>
      </c>
      <c r="D12" t="s">
        <v>12</v>
      </c>
      <c r="E12">
        <f t="shared" si="0"/>
        <v>0.34</v>
      </c>
      <c r="F12">
        <f t="shared" si="1"/>
        <v>10</v>
      </c>
      <c r="G12">
        <v>0.55</v>
      </c>
      <c r="I12">
        <f t="shared" si="2"/>
        <v>1.134</v>
      </c>
      <c r="L12" s="9"/>
      <c r="M12" s="9"/>
      <c r="N12" s="9"/>
      <c r="O12" s="9"/>
      <c r="P12" s="10"/>
      <c r="Q12" s="9"/>
      <c r="R12" s="9"/>
    </row>
    <row r="13" spans="1:18" ht="16.5">
      <c r="A13" s="3" t="s">
        <v>22</v>
      </c>
      <c r="B13" s="3" t="s">
        <v>23</v>
      </c>
      <c r="C13" s="2">
        <f>ROUND((C11*C10/(2*PI()*C12*10^3))*10^6,2)</f>
        <v>51.36</v>
      </c>
      <c r="D13" t="s">
        <v>13</v>
      </c>
      <c r="E13">
        <f t="shared" si="0"/>
        <v>0.34</v>
      </c>
      <c r="F13">
        <f t="shared" si="1"/>
        <v>10</v>
      </c>
      <c r="G13">
        <v>0.6</v>
      </c>
      <c r="I13">
        <f t="shared" si="2"/>
        <v>1.113</v>
      </c>
      <c r="L13" s="11"/>
      <c r="M13" s="9"/>
      <c r="N13" s="8"/>
      <c r="O13" s="14"/>
      <c r="P13" s="10"/>
      <c r="Q13" s="7"/>
      <c r="R13" s="9"/>
    </row>
    <row r="14" spans="1:18" ht="16.5">
      <c r="A14" s="3" t="s">
        <v>22</v>
      </c>
      <c r="B14" s="3" t="s">
        <v>24</v>
      </c>
      <c r="C14" s="5">
        <f>ROUND(1/(C11*C10)/(2*PI()*C12*10^3)*10^9,2)</f>
        <v>77.06</v>
      </c>
      <c r="D14" t="s">
        <v>14</v>
      </c>
      <c r="E14">
        <f t="shared" si="0"/>
        <v>0.34</v>
      </c>
      <c r="F14">
        <f t="shared" si="1"/>
        <v>10</v>
      </c>
      <c r="G14">
        <v>0.65</v>
      </c>
      <c r="I14">
        <f t="shared" si="2"/>
        <v>1.0939999999999999</v>
      </c>
      <c r="L14" s="11"/>
      <c r="M14" s="9"/>
      <c r="N14" s="7"/>
      <c r="O14" s="11"/>
      <c r="P14" s="10"/>
      <c r="Q14" s="7"/>
      <c r="R14" s="9"/>
    </row>
    <row r="15" spans="1:18" ht="16.5">
      <c r="A15" s="3" t="s">
        <v>15</v>
      </c>
      <c r="B15" s="3" t="s">
        <v>16</v>
      </c>
      <c r="C15" s="1">
        <v>10</v>
      </c>
      <c r="E15">
        <f t="shared" si="0"/>
        <v>0.34</v>
      </c>
      <c r="F15">
        <f t="shared" si="1"/>
        <v>10</v>
      </c>
      <c r="G15">
        <v>0.7</v>
      </c>
      <c r="I15">
        <f t="shared" si="2"/>
        <v>1.0759999999999998</v>
      </c>
      <c r="L15" s="9"/>
      <c r="M15" s="9"/>
      <c r="N15" s="9"/>
      <c r="O15" s="9"/>
      <c r="P15" s="10"/>
      <c r="Q15" s="9"/>
      <c r="R15" s="9"/>
    </row>
    <row r="16" spans="5:9" ht="16.5">
      <c r="E16">
        <f t="shared" si="0"/>
        <v>0.34</v>
      </c>
      <c r="F16">
        <f t="shared" si="1"/>
        <v>10</v>
      </c>
      <c r="G16">
        <v>0.75</v>
      </c>
      <c r="I16">
        <f t="shared" si="2"/>
        <v>1.061</v>
      </c>
    </row>
    <row r="17" spans="5:9" ht="16.5">
      <c r="E17">
        <f t="shared" si="0"/>
        <v>0.34</v>
      </c>
      <c r="F17">
        <f t="shared" si="1"/>
        <v>10</v>
      </c>
      <c r="G17">
        <v>0.8</v>
      </c>
      <c r="I17">
        <f t="shared" si="2"/>
        <v>1.0459999999999998</v>
      </c>
    </row>
    <row r="18" spans="5:9" ht="16.5">
      <c r="E18">
        <f t="shared" si="0"/>
        <v>0.34</v>
      </c>
      <c r="F18">
        <f t="shared" si="1"/>
        <v>10</v>
      </c>
      <c r="G18">
        <v>0.85</v>
      </c>
      <c r="I18">
        <f t="shared" si="2"/>
        <v>1.0339999999999998</v>
      </c>
    </row>
    <row r="19" spans="5:9" ht="16.5">
      <c r="E19">
        <f t="shared" si="0"/>
        <v>0.34</v>
      </c>
      <c r="F19">
        <f t="shared" si="1"/>
        <v>10</v>
      </c>
      <c r="G19">
        <v>0.9</v>
      </c>
      <c r="I19">
        <f t="shared" si="2"/>
        <v>1.0219999999999998</v>
      </c>
    </row>
    <row r="20" spans="5:9" ht="16.5">
      <c r="E20">
        <f t="shared" si="0"/>
        <v>0.34</v>
      </c>
      <c r="F20">
        <f t="shared" si="1"/>
        <v>10</v>
      </c>
      <c r="G20">
        <v>0.95</v>
      </c>
      <c r="I20">
        <f t="shared" si="2"/>
        <v>1.011</v>
      </c>
    </row>
    <row r="21" spans="5:9" ht="16.5">
      <c r="E21">
        <f t="shared" si="0"/>
        <v>0.34</v>
      </c>
      <c r="F21">
        <f t="shared" si="1"/>
        <v>10</v>
      </c>
      <c r="G21">
        <v>1</v>
      </c>
      <c r="I21">
        <f t="shared" si="2"/>
        <v>1</v>
      </c>
    </row>
    <row r="22" spans="5:9" ht="16.5">
      <c r="E22">
        <f t="shared" si="0"/>
        <v>0.34</v>
      </c>
      <c r="F22">
        <f t="shared" si="1"/>
        <v>10</v>
      </c>
      <c r="G22">
        <v>1.1</v>
      </c>
      <c r="I22">
        <f t="shared" si="2"/>
        <v>0.981</v>
      </c>
    </row>
    <row r="23" spans="5:9" ht="16.5">
      <c r="E23">
        <f t="shared" si="0"/>
        <v>0.34</v>
      </c>
      <c r="F23">
        <f t="shared" si="1"/>
        <v>10</v>
      </c>
      <c r="G23">
        <v>1.2</v>
      </c>
      <c r="I23">
        <f t="shared" si="2"/>
        <v>0.964</v>
      </c>
    </row>
    <row r="24" spans="5:9" ht="16.5">
      <c r="E24">
        <f t="shared" si="0"/>
        <v>0.34</v>
      </c>
      <c r="F24">
        <f t="shared" si="1"/>
        <v>10</v>
      </c>
      <c r="G24">
        <v>1.3</v>
      </c>
      <c r="I24">
        <f t="shared" si="2"/>
        <v>0.947</v>
      </c>
    </row>
    <row r="25" spans="5:9" ht="16.5">
      <c r="E25">
        <f t="shared" si="0"/>
        <v>0.34</v>
      </c>
      <c r="F25">
        <f t="shared" si="1"/>
        <v>10</v>
      </c>
      <c r="G25">
        <v>1.4</v>
      </c>
      <c r="I25">
        <f t="shared" si="2"/>
        <v>0.931</v>
      </c>
    </row>
    <row r="26" spans="5:9" ht="16.5">
      <c r="E26">
        <f t="shared" si="0"/>
        <v>0.34</v>
      </c>
      <c r="F26">
        <f t="shared" si="1"/>
        <v>10</v>
      </c>
      <c r="G26">
        <v>1.5</v>
      </c>
      <c r="I26">
        <f t="shared" si="2"/>
        <v>0.915</v>
      </c>
    </row>
    <row r="27" spans="5:9" ht="16.5">
      <c r="E27">
        <f t="shared" si="0"/>
        <v>0.34</v>
      </c>
      <c r="F27">
        <f t="shared" si="1"/>
        <v>10</v>
      </c>
      <c r="G27">
        <v>1.6</v>
      </c>
      <c r="I27">
        <f t="shared" si="2"/>
        <v>0.9</v>
      </c>
    </row>
    <row r="28" spans="5:9" ht="16.5">
      <c r="E28">
        <f t="shared" si="0"/>
        <v>0.34</v>
      </c>
      <c r="F28">
        <f t="shared" si="1"/>
        <v>10</v>
      </c>
      <c r="G28">
        <v>1.7</v>
      </c>
      <c r="I28">
        <f t="shared" si="2"/>
        <v>0.885</v>
      </c>
    </row>
    <row r="29" spans="5:9" ht="16.5">
      <c r="E29">
        <f t="shared" si="0"/>
        <v>0.34</v>
      </c>
      <c r="F29">
        <f t="shared" si="1"/>
        <v>10</v>
      </c>
      <c r="G29">
        <v>1.8</v>
      </c>
      <c r="I29">
        <f t="shared" si="2"/>
        <v>0.87</v>
      </c>
    </row>
    <row r="30" spans="5:9" ht="16.5">
      <c r="E30">
        <f t="shared" si="0"/>
        <v>0.34</v>
      </c>
      <c r="F30">
        <f t="shared" si="1"/>
        <v>10</v>
      </c>
      <c r="G30">
        <v>1.9</v>
      </c>
      <c r="I30">
        <f t="shared" si="2"/>
        <v>0.855</v>
      </c>
    </row>
    <row r="31" spans="5:9" ht="16.5">
      <c r="E31">
        <f t="shared" si="0"/>
        <v>0.34</v>
      </c>
      <c r="F31">
        <f t="shared" si="1"/>
        <v>10</v>
      </c>
      <c r="G31">
        <v>2</v>
      </c>
      <c r="I31">
        <f t="shared" si="2"/>
        <v>0.841</v>
      </c>
    </row>
    <row r="32" spans="5:9" ht="16.5">
      <c r="E32">
        <f t="shared" si="0"/>
        <v>0.34</v>
      </c>
      <c r="F32">
        <f t="shared" si="1"/>
        <v>10</v>
      </c>
      <c r="G32">
        <v>2.1</v>
      </c>
      <c r="I32">
        <f t="shared" si="2"/>
        <v>0.827</v>
      </c>
    </row>
    <row r="33" spans="5:9" ht="16.5">
      <c r="E33">
        <f t="shared" si="0"/>
        <v>0.34</v>
      </c>
      <c r="F33">
        <f t="shared" si="1"/>
        <v>10</v>
      </c>
      <c r="G33">
        <v>2.2</v>
      </c>
      <c r="I33">
        <f t="shared" si="2"/>
        <v>0.812</v>
      </c>
    </row>
    <row r="34" spans="5:9" ht="16.5">
      <c r="E34">
        <f t="shared" si="0"/>
        <v>0.34</v>
      </c>
      <c r="F34">
        <f t="shared" si="1"/>
        <v>10</v>
      </c>
      <c r="G34">
        <v>2.3</v>
      </c>
      <c r="I34">
        <f t="shared" si="2"/>
        <v>0.798</v>
      </c>
    </row>
    <row r="35" spans="5:9" ht="16.5">
      <c r="E35">
        <f t="shared" si="0"/>
        <v>0.34</v>
      </c>
      <c r="F35">
        <f t="shared" si="1"/>
        <v>10</v>
      </c>
      <c r="G35">
        <v>2.4</v>
      </c>
      <c r="I35">
        <f t="shared" si="2"/>
        <v>0.785</v>
      </c>
    </row>
    <row r="36" spans="5:9" ht="16.5">
      <c r="E36">
        <f t="shared" si="0"/>
        <v>0.34</v>
      </c>
      <c r="F36">
        <f t="shared" si="1"/>
        <v>10</v>
      </c>
      <c r="G36">
        <v>2.5</v>
      </c>
      <c r="I36">
        <f t="shared" si="2"/>
        <v>0.771</v>
      </c>
    </row>
  </sheetData>
  <sheetProtection select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peter_chen</cp:lastModifiedBy>
  <dcterms:created xsi:type="dcterms:W3CDTF">2010-06-10T05:18:53Z</dcterms:created>
  <dcterms:modified xsi:type="dcterms:W3CDTF">2010-08-04T10:39:33Z</dcterms:modified>
  <cp:category/>
  <cp:version/>
  <cp:contentType/>
  <cp:contentStatus/>
</cp:coreProperties>
</file>