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12945" activeTab="0"/>
  </bookViews>
  <sheets>
    <sheet name="Sheet1" sheetId="1" r:id="rId1"/>
    <sheet name="core" sheetId="2" r:id="rId2"/>
  </sheets>
  <externalReferences>
    <externalReference r:id="rId5"/>
  </externalReferences>
  <definedNames>
    <definedName name="zIomax">'[1]Sheet1'!#REF!</definedName>
  </definedNames>
  <calcPr fullCalcOnLoad="1"/>
</workbook>
</file>

<file path=xl/sharedStrings.xml><?xml version="1.0" encoding="utf-8"?>
<sst xmlns="http://schemas.openxmlformats.org/spreadsheetml/2006/main" count="600" uniqueCount="381">
  <si>
    <t>输出整流二极管正向压降</t>
  </si>
  <si>
    <t>最低输入电压Vin(min)</t>
  </si>
  <si>
    <t>最高输入电压Vin(max)</t>
  </si>
  <si>
    <t>输出电压Vo</t>
  </si>
  <si>
    <t>最大输出电流Io(max)</t>
  </si>
  <si>
    <t>输出功率Pout</t>
  </si>
  <si>
    <t>输入功率Pin</t>
  </si>
  <si>
    <t>输出电流Io</t>
  </si>
  <si>
    <t>电源预设效率%</t>
  </si>
  <si>
    <t>输入平均电流Iin(RMS)</t>
  </si>
  <si>
    <t>预设占空比</t>
  </si>
  <si>
    <t>Ton</t>
  </si>
  <si>
    <t>预设频率（KHz)</t>
  </si>
  <si>
    <t>输入峰值电流Ipk</t>
  </si>
  <si>
    <t>变压器电感Lp(mH)</t>
  </si>
  <si>
    <t>动作磁通ΔBm</t>
  </si>
  <si>
    <t>2000-2500</t>
  </si>
  <si>
    <r>
      <t>磁芯有效截面积Ae(cm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</t>
    </r>
  </si>
  <si>
    <t>初级线圈圈数Np</t>
  </si>
  <si>
    <t>次级线圈圈数Ns</t>
  </si>
  <si>
    <t>辅助绕组圈数Nb</t>
  </si>
  <si>
    <t>CORE參數對照表</t>
  </si>
  <si>
    <t>TYPE</t>
  </si>
  <si>
    <t>MATE-
RIAL</t>
  </si>
  <si>
    <t>Dimensions (mm)</t>
  </si>
  <si>
    <t xml:space="preserve">Ap      </t>
  </si>
  <si>
    <t xml:space="preserve">Ae  </t>
  </si>
  <si>
    <t xml:space="preserve">Aw  </t>
  </si>
  <si>
    <t xml:space="preserve">Le  </t>
  </si>
  <si>
    <t xml:space="preserve">Ve     </t>
  </si>
  <si>
    <t xml:space="preserve">Wt        </t>
  </si>
  <si>
    <t>Pt  100  kHz</t>
  </si>
  <si>
    <t>幅寬
mm</t>
  </si>
  <si>
    <t>PIN</t>
  </si>
  <si>
    <t>形狀</t>
  </si>
  <si>
    <t>A * B * C</t>
  </si>
  <si>
    <t xml:space="preserve"> ( mm )</t>
  </si>
  <si>
    <t xml:space="preserve"> ( g )</t>
  </si>
  <si>
    <t xml:space="preserve"> @100℃(W)</t>
  </si>
  <si>
    <t>(W)</t>
  </si>
  <si>
    <t xml:space="preserve">  可配合BOBBIN</t>
  </si>
  <si>
    <t>EC35</t>
  </si>
  <si>
    <t>3C85</t>
  </si>
  <si>
    <t>35.3*17.3*9.5</t>
  </si>
  <si>
    <t>H</t>
  </si>
  <si>
    <t>EC41</t>
  </si>
  <si>
    <t>41.6*19.5*11.6</t>
  </si>
  <si>
    <t>EC52</t>
  </si>
  <si>
    <t>52.2*24.2*13.4</t>
  </si>
  <si>
    <t>EC70</t>
  </si>
  <si>
    <t>71.7*34.5*16.4</t>
  </si>
  <si>
    <t>12/34</t>
  </si>
  <si>
    <t>EE05</t>
  </si>
  <si>
    <t>PC40</t>
  </si>
  <si>
    <t>5.25*2.65*1.95</t>
  </si>
  <si>
    <t>6-8</t>
  </si>
  <si>
    <t>EE6.3</t>
  </si>
  <si>
    <t>6.1*2.85*7.95</t>
  </si>
  <si>
    <t>EE8</t>
  </si>
  <si>
    <t>8.3*4.0*3.6</t>
  </si>
  <si>
    <t>EE10/11</t>
  </si>
  <si>
    <t>10.2*5.5*4.75</t>
  </si>
  <si>
    <t>V</t>
  </si>
  <si>
    <t>EE13</t>
  </si>
  <si>
    <t>13.0*6.0*6.15</t>
  </si>
  <si>
    <t>EE16</t>
  </si>
  <si>
    <t>16*7.2*4.8</t>
  </si>
  <si>
    <t>6-10</t>
  </si>
  <si>
    <t>V H</t>
  </si>
  <si>
    <t>EE19</t>
  </si>
  <si>
    <t>19.1*7.95*5.0</t>
  </si>
  <si>
    <t>EE19/16</t>
  </si>
  <si>
    <t>19.29*8.1*4.75</t>
  </si>
  <si>
    <t>20.15*10*5.1</t>
  </si>
  <si>
    <t>EE22</t>
  </si>
  <si>
    <t>22*9.35*5.75</t>
  </si>
  <si>
    <t>EE2329S</t>
  </si>
  <si>
    <t>23*14.7*6</t>
  </si>
  <si>
    <t>EE25/19</t>
  </si>
  <si>
    <t>25.4*9.46*6.29</t>
  </si>
  <si>
    <t>EE25.4</t>
  </si>
  <si>
    <t>25.4*9.66*6.35</t>
  </si>
  <si>
    <t>EE2825</t>
  </si>
  <si>
    <t>28*12.75*10.6</t>
  </si>
  <si>
    <t>EE30</t>
  </si>
  <si>
    <t>30*13.15*10.7</t>
  </si>
  <si>
    <t>10-12</t>
  </si>
  <si>
    <t>EE30/30/7</t>
  </si>
  <si>
    <t>30.1*15*7.05</t>
  </si>
  <si>
    <t>EE3528</t>
  </si>
  <si>
    <t>34.6*14.3*9.3</t>
  </si>
  <si>
    <t>EE40</t>
  </si>
  <si>
    <t>40*17*10.7</t>
  </si>
  <si>
    <t>EE4133</t>
  </si>
  <si>
    <t>41.5*17*12.7</t>
  </si>
  <si>
    <t>EE42/21/15</t>
  </si>
  <si>
    <t>42*21.2*15</t>
  </si>
  <si>
    <t>EE42/21/20</t>
  </si>
  <si>
    <t>42*21.2*20</t>
  </si>
  <si>
    <t>EE47/39</t>
  </si>
  <si>
    <t>47.12*19.63*15.62</t>
  </si>
  <si>
    <t>EE50</t>
  </si>
  <si>
    <t>50*21.3*14.6</t>
  </si>
  <si>
    <t>EE55/55/21</t>
  </si>
  <si>
    <t>55.15*27.5*20.7</t>
  </si>
  <si>
    <t>11.0(150MT)</t>
  </si>
  <si>
    <t>EE57/47</t>
  </si>
  <si>
    <t>56.57*23.6*18.8</t>
  </si>
  <si>
    <t>EE60</t>
  </si>
  <si>
    <t>60*22.3*15.6</t>
  </si>
  <si>
    <t>EE50.3</t>
  </si>
  <si>
    <t>50.3*25.6*6.1</t>
  </si>
  <si>
    <t>EE62.3/62/6</t>
  </si>
  <si>
    <t>62.3*31*6.1</t>
  </si>
  <si>
    <t>EE65/32/27</t>
  </si>
  <si>
    <t>65.15*32.5*27</t>
  </si>
  <si>
    <t>5.9(100MT)</t>
  </si>
  <si>
    <t>EF12.6</t>
  </si>
  <si>
    <t>12.7*6.4*3.6</t>
  </si>
  <si>
    <t>EF16</t>
  </si>
  <si>
    <t>16.1*8.05*4.5</t>
  </si>
  <si>
    <t>EF20</t>
  </si>
  <si>
    <t>20*9.9*5.65</t>
  </si>
  <si>
    <t>EF25</t>
  </si>
  <si>
    <t>25.05*12.55*7.2</t>
  </si>
  <si>
    <t>EF32</t>
  </si>
  <si>
    <t>32.1*16.1*9.15</t>
  </si>
  <si>
    <t>EFD10</t>
  </si>
  <si>
    <t>3F3</t>
  </si>
  <si>
    <t>10.5*5.2*2.7</t>
  </si>
  <si>
    <t>EFD12</t>
  </si>
  <si>
    <t>12.5*6.2*3.5</t>
  </si>
  <si>
    <t>EFD15</t>
  </si>
  <si>
    <t>15*7.5*4.65</t>
  </si>
  <si>
    <t>EFD20</t>
  </si>
  <si>
    <t>20*10*6.65</t>
  </si>
  <si>
    <t>EFD25</t>
  </si>
  <si>
    <t>3C90</t>
  </si>
  <si>
    <t>25*12.5*9.1</t>
  </si>
  <si>
    <t>EFD30</t>
  </si>
  <si>
    <t>30*15*9.1</t>
  </si>
  <si>
    <t>EI12.5</t>
  </si>
  <si>
    <t>12.4*7.4*4.85</t>
  </si>
  <si>
    <t>EI16</t>
  </si>
  <si>
    <t>16.0*12.2*4.8</t>
  </si>
  <si>
    <t>H V</t>
  </si>
  <si>
    <t>EI19</t>
  </si>
  <si>
    <t>20*13.55*5.0</t>
  </si>
  <si>
    <t>EI22</t>
  </si>
  <si>
    <t>22.0*14.55*5.75</t>
  </si>
  <si>
    <t>EI25</t>
  </si>
  <si>
    <t>25.3*15.55*6.75</t>
  </si>
  <si>
    <t>EI22/19/6</t>
  </si>
  <si>
    <t>22.0*14.7*5.75</t>
  </si>
  <si>
    <t>EI28</t>
  </si>
  <si>
    <t>28.0*16.75*10.6</t>
  </si>
  <si>
    <t>EI30</t>
  </si>
  <si>
    <t>20.0*21.25*10.7</t>
  </si>
  <si>
    <t>EI33/29/13</t>
  </si>
  <si>
    <t>33.0*23.75*12.7</t>
  </si>
  <si>
    <t>12</t>
  </si>
  <si>
    <t>EI35</t>
  </si>
  <si>
    <t>35.0*24.25*10.0</t>
  </si>
  <si>
    <t>EI3530</t>
  </si>
  <si>
    <t>35.0*24.2*12</t>
  </si>
  <si>
    <t>EI40</t>
  </si>
  <si>
    <t>40.0*27.25*11.65</t>
  </si>
  <si>
    <t>EI50</t>
  </si>
  <si>
    <t>50.0*33.35*14.6</t>
  </si>
  <si>
    <t>EI60</t>
  </si>
  <si>
    <t>60.0*35.85*15.6</t>
  </si>
  <si>
    <t>EI70</t>
  </si>
  <si>
    <t>70.0*54.0*31.6</t>
  </si>
  <si>
    <t>7.61(100MT)</t>
  </si>
  <si>
    <t>EP7</t>
  </si>
  <si>
    <t>9.4*3.75*6.5</t>
  </si>
  <si>
    <t>EP10</t>
  </si>
  <si>
    <t>11.5*5.1*7.6</t>
  </si>
  <si>
    <t>EP13</t>
  </si>
  <si>
    <t>12.8*6.5*9.0</t>
  </si>
  <si>
    <t>EP17</t>
  </si>
  <si>
    <t>18.0*8.4*11.0</t>
  </si>
  <si>
    <t>EP20</t>
  </si>
  <si>
    <t>24*10.7*15</t>
  </si>
  <si>
    <t>EPC10</t>
  </si>
  <si>
    <t>PC44</t>
  </si>
  <si>
    <t>10.2*4.05*3.4</t>
  </si>
  <si>
    <t>EPC13</t>
  </si>
  <si>
    <t>13.3*6.6*4.6</t>
  </si>
  <si>
    <t>EPC17</t>
  </si>
  <si>
    <t>17.6*8.55*6</t>
  </si>
  <si>
    <t>EPC19</t>
  </si>
  <si>
    <t>19.1*9.75*6</t>
  </si>
  <si>
    <t>25.1*12.5*8</t>
  </si>
  <si>
    <t>EPC25B</t>
  </si>
  <si>
    <t>25.1*11.43*6.5</t>
  </si>
  <si>
    <t>EPC27</t>
  </si>
  <si>
    <t>27.1*16*8</t>
  </si>
  <si>
    <t>EPC30</t>
  </si>
  <si>
    <t>30.1*17.5*8</t>
  </si>
  <si>
    <t xml:space="preserve">ER9.35  </t>
  </si>
  <si>
    <t>TP4</t>
  </si>
  <si>
    <t>9.35*2.35*4.6</t>
  </si>
  <si>
    <t xml:space="preserve">ER9.5    </t>
  </si>
  <si>
    <t>9.5*2.45*5.9</t>
  </si>
  <si>
    <t xml:space="preserve">ER11.5  </t>
  </si>
  <si>
    <t>10.83*2.45*4</t>
  </si>
  <si>
    <t xml:space="preserve">ER14.5  </t>
  </si>
  <si>
    <t>14.5*2.95*6.7</t>
  </si>
  <si>
    <t xml:space="preserve">ER1916 </t>
  </si>
  <si>
    <t>19.2*16*5.6</t>
  </si>
  <si>
    <t xml:space="preserve">ER25.5  </t>
  </si>
  <si>
    <t>25.5*9.3*7.5</t>
  </si>
  <si>
    <t xml:space="preserve">ER25/51 </t>
  </si>
  <si>
    <t>25.4*25.4*18</t>
  </si>
  <si>
    <t xml:space="preserve">ER28/28 </t>
  </si>
  <si>
    <t>28.55*14*11.4</t>
  </si>
  <si>
    <t>10--12</t>
  </si>
  <si>
    <t>H  V</t>
  </si>
  <si>
    <t xml:space="preserve">ER28/34 </t>
  </si>
  <si>
    <t>28.55*16.9*11.4</t>
  </si>
  <si>
    <t xml:space="preserve">ER30/16 </t>
  </si>
  <si>
    <t>30*8*20</t>
  </si>
  <si>
    <t xml:space="preserve">ER30/35 </t>
  </si>
  <si>
    <t>30*17.5*11.2</t>
  </si>
  <si>
    <t xml:space="preserve">ER35/34 </t>
  </si>
  <si>
    <t>35*16.8*11.3</t>
  </si>
  <si>
    <t xml:space="preserve">ER35/41 </t>
  </si>
  <si>
    <t>35*20.7*11.3</t>
  </si>
  <si>
    <t>12--16</t>
  </si>
  <si>
    <t xml:space="preserve">ER39/36 </t>
  </si>
  <si>
    <t>B1</t>
  </si>
  <si>
    <t>39.1*17.8*12.5</t>
  </si>
  <si>
    <t xml:space="preserve">ER39/42 </t>
  </si>
  <si>
    <t>39.1*21.1*12.5</t>
  </si>
  <si>
    <t>ER40/45</t>
  </si>
  <si>
    <t>40*22.4*13.3</t>
  </si>
  <si>
    <t xml:space="preserve">ER42/15 </t>
  </si>
  <si>
    <t>42*22.4*15.5</t>
  </si>
  <si>
    <t xml:space="preserve">ER42/20 </t>
  </si>
  <si>
    <t>42.15*21.2*19.6</t>
  </si>
  <si>
    <t xml:space="preserve">ER49/54 </t>
  </si>
  <si>
    <t>N27</t>
  </si>
  <si>
    <t>49*27*17.2</t>
  </si>
  <si>
    <t>ER54/36</t>
  </si>
  <si>
    <t>53.5*18.3*17.95</t>
  </si>
  <si>
    <t>ETD19</t>
  </si>
  <si>
    <t>19.6*13.65*7.4</t>
  </si>
  <si>
    <t>ETD24</t>
  </si>
  <si>
    <t>24.4*14.45*8.5</t>
  </si>
  <si>
    <t>ETD29</t>
  </si>
  <si>
    <t>29.8*15.8*9.5</t>
  </si>
  <si>
    <t>ETD34</t>
  </si>
  <si>
    <t>34.2*17.3*10.88</t>
  </si>
  <si>
    <t>ETD39</t>
  </si>
  <si>
    <t>39.1*19.8*12.58</t>
  </si>
  <si>
    <t>ETD44</t>
  </si>
  <si>
    <t>44*22.3*14.9</t>
  </si>
  <si>
    <t>ETD49</t>
  </si>
  <si>
    <t>48.7*24.7*16.4</t>
  </si>
  <si>
    <t>ETD54</t>
  </si>
  <si>
    <t>54.5*27.8*19.3</t>
  </si>
  <si>
    <t>ETD59</t>
  </si>
  <si>
    <t>59.8*31.2*22.1</t>
  </si>
  <si>
    <t>LP22/13</t>
  </si>
  <si>
    <t>25*11.2*12.9</t>
  </si>
  <si>
    <t>LP23/8</t>
  </si>
  <si>
    <t>16.5*11.7*8.7</t>
  </si>
  <si>
    <t>LP32/13</t>
  </si>
  <si>
    <t>25*15.9*12.9</t>
  </si>
  <si>
    <t>RM4</t>
  </si>
  <si>
    <t>10.8*5.2*4.45</t>
  </si>
  <si>
    <t>4-6</t>
  </si>
  <si>
    <t>RM5</t>
  </si>
  <si>
    <t>14.3*5.2*6.6</t>
  </si>
  <si>
    <t>RM6</t>
  </si>
  <si>
    <t>17.6*6.2*8</t>
  </si>
  <si>
    <t>RM8</t>
  </si>
  <si>
    <t>22.75*8.2*10.8</t>
  </si>
  <si>
    <t>8-12</t>
  </si>
  <si>
    <t>RM10</t>
  </si>
  <si>
    <t>27.85*9.3*13.25</t>
  </si>
  <si>
    <t>RM12</t>
  </si>
  <si>
    <t>36.75*11.7*16</t>
  </si>
  <si>
    <t>11-12</t>
  </si>
  <si>
    <t>RM14</t>
  </si>
  <si>
    <t>41.6*14.4*18.7</t>
  </si>
  <si>
    <t>PTS14/8</t>
  </si>
  <si>
    <t>14.05*4.15*9.4</t>
  </si>
  <si>
    <t>PTS18/11</t>
  </si>
  <si>
    <t>18*5.3*11.94</t>
  </si>
  <si>
    <t>0.19(25kHZ)</t>
  </si>
  <si>
    <t>PTS23/11</t>
  </si>
  <si>
    <t>22.9*5.5*15.2</t>
  </si>
  <si>
    <t>0.28(25kHZ)</t>
  </si>
  <si>
    <t>PTS23/18</t>
  </si>
  <si>
    <t>22.9*9*15.2</t>
  </si>
  <si>
    <t>0.41(25kHZ)</t>
  </si>
  <si>
    <t>PTS30/19</t>
  </si>
  <si>
    <t>30*9.4*20.2</t>
  </si>
  <si>
    <t>0.87(25kHZ)</t>
  </si>
  <si>
    <t>PQ20/16</t>
  </si>
  <si>
    <t>20.5*8.1*14</t>
  </si>
  <si>
    <t>PQ20/20</t>
  </si>
  <si>
    <t>20.5*10.1*14</t>
  </si>
  <si>
    <t>PQ26/20</t>
  </si>
  <si>
    <t>26.5*10.1*19</t>
  </si>
  <si>
    <t>PQ26/25</t>
  </si>
  <si>
    <t>26.5*12.37*19</t>
  </si>
  <si>
    <t>PQ32/20</t>
  </si>
  <si>
    <t>32*10.27*22</t>
  </si>
  <si>
    <t>PQ32/30</t>
  </si>
  <si>
    <t>32*15.17*22</t>
  </si>
  <si>
    <t>PQ35/35</t>
  </si>
  <si>
    <t>35.1*17.37*26</t>
  </si>
  <si>
    <t>PQ40/40</t>
  </si>
  <si>
    <t>40.5*19.87*28</t>
  </si>
  <si>
    <t>PQ50/50</t>
  </si>
  <si>
    <t>50*24.97*32</t>
  </si>
  <si>
    <t>UU8.5</t>
  </si>
  <si>
    <t>8.5*6.35*3.45</t>
  </si>
  <si>
    <t>UU9.8</t>
  </si>
  <si>
    <t>9.8*7.1*2.7</t>
  </si>
  <si>
    <t>UU10.1</t>
  </si>
  <si>
    <t>HS72</t>
  </si>
  <si>
    <t>10.1*7.5*2.9</t>
  </si>
  <si>
    <t>UU10.5</t>
  </si>
  <si>
    <t>10.5*7.9*5</t>
  </si>
  <si>
    <t>UU13.5</t>
  </si>
  <si>
    <t>13.5*9.9*5</t>
  </si>
  <si>
    <t>UU15.22</t>
  </si>
  <si>
    <t>15.2*11.2*6.7</t>
  </si>
  <si>
    <t>UU15.23</t>
  </si>
  <si>
    <t>15.2*11.4*6.4</t>
  </si>
  <si>
    <t>UU15.7</t>
  </si>
  <si>
    <t>15.7*9.7*6</t>
  </si>
  <si>
    <t>UU17</t>
  </si>
  <si>
    <t>17*16.6*6</t>
  </si>
  <si>
    <t>UU19.7</t>
  </si>
  <si>
    <t>19.7*17.7*6</t>
  </si>
  <si>
    <t>UU21</t>
  </si>
  <si>
    <t>20.8*15.8*7.7</t>
  </si>
  <si>
    <t>UU25</t>
  </si>
  <si>
    <t>25*14*7</t>
  </si>
  <si>
    <r>
      <t>A</t>
    </r>
    <r>
      <rPr>
        <b/>
        <vertAlign val="subscript"/>
        <sz val="10"/>
        <color indexed="8"/>
        <rFont val="宋体"/>
        <family val="0"/>
      </rPr>
      <t>L</t>
    </r>
    <r>
      <rPr>
        <b/>
        <sz val="10"/>
        <color indexed="8"/>
        <rFont val="宋体"/>
        <family val="0"/>
      </rPr>
      <t xml:space="preserve"> </t>
    </r>
  </si>
  <si>
    <r>
      <t xml:space="preserve"> P</t>
    </r>
    <r>
      <rPr>
        <b/>
        <vertAlign val="subscript"/>
        <sz val="10"/>
        <color indexed="8"/>
        <rFont val="宋体"/>
        <family val="0"/>
      </rPr>
      <t>CL</t>
    </r>
    <r>
      <rPr>
        <b/>
        <sz val="10"/>
        <color indexed="8"/>
        <rFont val="宋体"/>
        <family val="0"/>
      </rPr>
      <t xml:space="preserve"> 100kHz 200mT</t>
    </r>
  </si>
  <si>
    <r>
      <t>窗口面积
mm</t>
    </r>
    <r>
      <rPr>
        <b/>
        <vertAlign val="superscript"/>
        <sz val="10"/>
        <color indexed="8"/>
        <rFont val="宋体"/>
        <family val="0"/>
      </rPr>
      <t>2</t>
    </r>
  </si>
  <si>
    <r>
      <t>( cm</t>
    </r>
    <r>
      <rPr>
        <b/>
        <vertAlign val="superscript"/>
        <sz val="10"/>
        <color indexed="8"/>
        <rFont val="宋体"/>
        <family val="0"/>
      </rPr>
      <t xml:space="preserve">4 </t>
    </r>
    <r>
      <rPr>
        <b/>
        <sz val="10"/>
        <color indexed="8"/>
        <rFont val="宋体"/>
        <family val="0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</si>
  <si>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</si>
  <si>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 mm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 xml:space="preserve"> )</t>
    </r>
  </si>
  <si>
    <r>
      <t>(nH/N</t>
    </r>
    <r>
      <rPr>
        <b/>
        <vertAlign val="superscript"/>
        <sz val="10"/>
        <color indexed="8"/>
        <rFont val="宋体"/>
        <family val="0"/>
      </rPr>
      <t>2</t>
    </r>
    <r>
      <rPr>
        <b/>
        <sz val="10"/>
        <color indexed="8"/>
        <rFont val="宋体"/>
        <family val="0"/>
      </rPr>
      <t>)</t>
    </r>
  </si>
  <si>
    <r>
      <t xml:space="preserve"> ( mm</t>
    </r>
    <r>
      <rPr>
        <b/>
        <vertAlign val="superscript"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 xml:space="preserve"> )</t>
    </r>
  </si>
  <si>
    <t>EC</t>
  </si>
  <si>
    <t>EE</t>
  </si>
  <si>
    <t>EE20/20/5</t>
  </si>
  <si>
    <t>EF</t>
  </si>
  <si>
    <t>EFD</t>
  </si>
  <si>
    <t>EI</t>
  </si>
  <si>
    <t>EP</t>
  </si>
  <si>
    <t>EPC</t>
  </si>
  <si>
    <t>EPC25</t>
  </si>
  <si>
    <t>ER</t>
  </si>
  <si>
    <t>ETD</t>
  </si>
  <si>
    <t>LP</t>
  </si>
  <si>
    <t>RM</t>
  </si>
  <si>
    <t>PTS</t>
  </si>
  <si>
    <t>PQ</t>
  </si>
  <si>
    <t>UU</t>
  </si>
  <si>
    <t>使用三级管</t>
  </si>
  <si>
    <t>使用MOSFET</t>
  </si>
  <si>
    <t>初级峰值平均电流Iprms</t>
  </si>
  <si>
    <t>∮0.2</t>
  </si>
  <si>
    <t>初级线径选择（mm）</t>
  </si>
  <si>
    <t>次级线径选择（mm）</t>
  </si>
  <si>
    <t>∮0.5</t>
  </si>
  <si>
    <t>项目</t>
  </si>
  <si>
    <t>参数</t>
  </si>
  <si>
    <t>备注</t>
  </si>
  <si>
    <t>作成：江彬     职位：电源工程师 交流QQ：371644557</t>
  </si>
  <si>
    <t>SKYPE:kgbfbi2913</t>
  </si>
  <si>
    <t>RCC变压器自动计算器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</si>
</sst>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新細明體"/>
      <family val="1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vertAlign val="subscript"/>
      <sz val="10"/>
      <color indexed="8"/>
      <name val="宋体"/>
      <family val="0"/>
    </font>
    <font>
      <b/>
      <vertAlign val="superscript"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61" applyFont="1" applyFill="1" applyAlignment="1">
      <alignment horizontal="centerContinuous"/>
      <protection/>
    </xf>
    <xf numFmtId="176" fontId="23" fillId="0" borderId="0" xfId="61" applyNumberFormat="1" applyFont="1" applyFill="1" applyAlignment="1">
      <alignment horizontal="centerContinuous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1" applyFont="1" applyFill="1" applyBorder="1" applyAlignment="1">
      <alignment horizontal="center" vertical="center"/>
      <protection/>
    </xf>
    <xf numFmtId="176" fontId="23" fillId="0" borderId="10" xfId="61" applyNumberFormat="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/>
      <protection/>
    </xf>
    <xf numFmtId="0" fontId="23" fillId="0" borderId="11" xfId="61" applyFont="1" applyFill="1" applyBorder="1" applyAlignment="1">
      <alignment horizontal="center"/>
      <protection/>
    </xf>
    <xf numFmtId="0" fontId="23" fillId="0" borderId="11" xfId="61" applyFont="1" applyFill="1" applyBorder="1" applyAlignment="1">
      <alignment horizontal="center" vertical="center"/>
      <protection/>
    </xf>
    <xf numFmtId="176" fontId="23" fillId="0" borderId="11" xfId="61" applyNumberFormat="1" applyFont="1" applyFill="1" applyBorder="1" applyAlignment="1">
      <alignment horizontal="center" vertical="center"/>
      <protection/>
    </xf>
    <xf numFmtId="0" fontId="23" fillId="0" borderId="12" xfId="61" applyFont="1" applyFill="1" applyBorder="1" applyAlignment="1">
      <alignment horizontal="center" vertical="center"/>
      <protection/>
    </xf>
    <xf numFmtId="0" fontId="23" fillId="0" borderId="13" xfId="61" applyFont="1" applyFill="1" applyBorder="1" applyAlignment="1">
      <alignment horizontal="center" vertical="center"/>
      <protection/>
    </xf>
    <xf numFmtId="0" fontId="23" fillId="0" borderId="14" xfId="61" applyFont="1" applyFill="1" applyBorder="1" applyAlignment="1">
      <alignment horizontal="left" vertical="center"/>
      <protection/>
    </xf>
    <xf numFmtId="0" fontId="23" fillId="0" borderId="14" xfId="61" applyFont="1" applyFill="1" applyBorder="1" applyAlignment="1">
      <alignment horizontal="center" vertical="center"/>
      <protection/>
    </xf>
    <xf numFmtId="0" fontId="23" fillId="0" borderId="15" xfId="61" applyFont="1" applyFill="1" applyBorder="1" applyAlignment="1">
      <alignment horizontal="center" vertical="center"/>
      <protection/>
    </xf>
    <xf numFmtId="0" fontId="26" fillId="0" borderId="16" xfId="61" applyFont="1" applyFill="1" applyBorder="1" applyAlignment="1">
      <alignment/>
      <protection/>
    </xf>
    <xf numFmtId="177" fontId="26" fillId="0" borderId="16" xfId="61" applyNumberFormat="1" applyFont="1" applyFill="1" applyBorder="1" applyAlignment="1">
      <alignment horizontal="left"/>
      <protection/>
    </xf>
    <xf numFmtId="2" fontId="26" fillId="0" borderId="16" xfId="61" applyNumberFormat="1" applyFont="1" applyFill="1" applyBorder="1" applyAlignment="1">
      <alignment horizontal="left"/>
      <protection/>
    </xf>
    <xf numFmtId="176" fontId="26" fillId="0" borderId="16" xfId="61" applyNumberFormat="1" applyFont="1" applyFill="1" applyBorder="1" applyAlignment="1">
      <alignment horizontal="left"/>
      <protection/>
    </xf>
    <xf numFmtId="0" fontId="26" fillId="0" borderId="16" xfId="61" applyFont="1" applyFill="1" applyBorder="1" applyAlignment="1">
      <alignment horizontal="center"/>
      <protection/>
    </xf>
    <xf numFmtId="0" fontId="26" fillId="0" borderId="17" xfId="61" applyFont="1" applyFill="1" applyBorder="1" applyAlignment="1">
      <alignment/>
      <protection/>
    </xf>
    <xf numFmtId="177" fontId="26" fillId="0" borderId="17" xfId="61" applyNumberFormat="1" applyFont="1" applyFill="1" applyBorder="1" applyAlignment="1">
      <alignment horizontal="left"/>
      <protection/>
    </xf>
    <xf numFmtId="2" fontId="26" fillId="0" borderId="17" xfId="61" applyNumberFormat="1" applyFont="1" applyFill="1" applyBorder="1" applyAlignment="1">
      <alignment horizontal="left"/>
      <protection/>
    </xf>
    <xf numFmtId="176" fontId="26" fillId="0" borderId="17" xfId="61" applyNumberFormat="1" applyFont="1" applyFill="1" applyBorder="1" applyAlignment="1">
      <alignment horizontal="left"/>
      <protection/>
    </xf>
    <xf numFmtId="0" fontId="26" fillId="0" borderId="17" xfId="61" applyFont="1" applyFill="1" applyBorder="1" applyAlignment="1">
      <alignment horizontal="center"/>
      <protection/>
    </xf>
    <xf numFmtId="0" fontId="26" fillId="0" borderId="10" xfId="61" applyFont="1" applyFill="1" applyBorder="1" applyAlignment="1">
      <alignment/>
      <protection/>
    </xf>
    <xf numFmtId="177" fontId="26" fillId="0" borderId="10" xfId="61" applyNumberFormat="1" applyFont="1" applyFill="1" applyBorder="1" applyAlignment="1">
      <alignment horizontal="left"/>
      <protection/>
    </xf>
    <xf numFmtId="2" fontId="26" fillId="0" borderId="10" xfId="61" applyNumberFormat="1" applyFont="1" applyFill="1" applyBorder="1" applyAlignment="1">
      <alignment horizontal="left"/>
      <protection/>
    </xf>
    <xf numFmtId="176" fontId="26" fillId="0" borderId="10" xfId="61" applyNumberFormat="1" applyFont="1" applyFill="1" applyBorder="1" applyAlignment="1">
      <alignment horizontal="left"/>
      <protection/>
    </xf>
    <xf numFmtId="0" fontId="26" fillId="0" borderId="10" xfId="61" applyFont="1" applyFill="1" applyBorder="1" applyAlignment="1">
      <alignment horizontal="center"/>
      <protection/>
    </xf>
    <xf numFmtId="0" fontId="26" fillId="0" borderId="16" xfId="61" applyFont="1" applyFill="1" applyBorder="1" applyAlignment="1" quotePrefix="1">
      <alignment horizontal="center"/>
      <protection/>
    </xf>
    <xf numFmtId="0" fontId="26" fillId="0" borderId="17" xfId="61" applyFont="1" applyFill="1" applyBorder="1" applyAlignment="1" quotePrefix="1">
      <alignment horizontal="center"/>
      <protection/>
    </xf>
    <xf numFmtId="14" fontId="26" fillId="0" borderId="17" xfId="61" applyNumberFormat="1" applyFont="1" applyFill="1" applyBorder="1" applyAlignment="1" quotePrefix="1">
      <alignment horizontal="center"/>
      <protection/>
    </xf>
    <xf numFmtId="0" fontId="26" fillId="0" borderId="11" xfId="61" applyFont="1" applyFill="1" applyBorder="1" applyAlignment="1">
      <alignment/>
      <protection/>
    </xf>
    <xf numFmtId="177" fontId="26" fillId="0" borderId="11" xfId="61" applyNumberFormat="1" applyFont="1" applyFill="1" applyBorder="1" applyAlignment="1">
      <alignment horizontal="left"/>
      <protection/>
    </xf>
    <xf numFmtId="2" fontId="26" fillId="0" borderId="11" xfId="61" applyNumberFormat="1" applyFont="1" applyFill="1" applyBorder="1" applyAlignment="1">
      <alignment horizontal="left"/>
      <protection/>
    </xf>
    <xf numFmtId="176" fontId="26" fillId="0" borderId="11" xfId="61" applyNumberFormat="1" applyFont="1" applyFill="1" applyBorder="1" applyAlignment="1">
      <alignment horizontal="left"/>
      <protection/>
    </xf>
    <xf numFmtId="0" fontId="26" fillId="0" borderId="11" xfId="61" applyFont="1" applyFill="1" applyBorder="1" applyAlignment="1">
      <alignment horizontal="center"/>
      <protection/>
    </xf>
    <xf numFmtId="176" fontId="26" fillId="0" borderId="16" xfId="61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0" xfId="61" applyFont="1" applyFill="1" applyBorder="1" applyAlignment="1">
      <alignment horizontal="center" vertical="center"/>
      <protection/>
    </xf>
    <xf numFmtId="0" fontId="23" fillId="0" borderId="18" xfId="6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Sheet1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</xdr:row>
      <xdr:rowOff>76200</xdr:rowOff>
    </xdr:from>
    <xdr:to>
      <xdr:col>6</xdr:col>
      <xdr:colOff>314325</xdr:colOff>
      <xdr:row>12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438150"/>
          <a:ext cx="2066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2</xdr:row>
      <xdr:rowOff>171450</xdr:rowOff>
    </xdr:from>
    <xdr:to>
      <xdr:col>17</xdr:col>
      <xdr:colOff>438150</xdr:colOff>
      <xdr:row>35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533400"/>
          <a:ext cx="7543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.j\LF%20FILE\&#36164;&#26009;\B.J2\PDF\AP3706%20auto%20design%20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re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E24" sqref="E24"/>
    </sheetView>
  </sheetViews>
  <sheetFormatPr defaultColWidth="9.00390625" defaultRowHeight="14.25"/>
  <cols>
    <col min="1" max="1" width="22.875" style="0" customWidth="1"/>
    <col min="2" max="2" width="11.00390625" style="0" customWidth="1"/>
    <col min="3" max="3" width="10.125" style="0" customWidth="1"/>
  </cols>
  <sheetData>
    <row r="1" spans="1:3" ht="14.25">
      <c r="A1" s="44" t="s">
        <v>380</v>
      </c>
      <c r="B1" s="44"/>
      <c r="C1" s="44"/>
    </row>
    <row r="2" spans="1:3" ht="14.25">
      <c r="A2" s="40" t="s">
        <v>375</v>
      </c>
      <c r="B2" s="40" t="s">
        <v>376</v>
      </c>
      <c r="C2" s="40" t="s">
        <v>377</v>
      </c>
    </row>
    <row r="3" spans="1:3" ht="14.25">
      <c r="A3" s="41" t="s">
        <v>1</v>
      </c>
      <c r="B3" s="42">
        <v>85</v>
      </c>
      <c r="C3" s="41"/>
    </row>
    <row r="4" spans="1:3" ht="14.25">
      <c r="A4" s="41" t="s">
        <v>2</v>
      </c>
      <c r="B4" s="42">
        <v>264</v>
      </c>
      <c r="C4" s="41"/>
    </row>
    <row r="5" spans="1:3" ht="14.25">
      <c r="A5" s="41" t="s">
        <v>3</v>
      </c>
      <c r="B5" s="42">
        <v>5</v>
      </c>
      <c r="C5" s="41"/>
    </row>
    <row r="6" spans="1:3" ht="14.25">
      <c r="A6" s="41" t="s">
        <v>7</v>
      </c>
      <c r="B6" s="42">
        <v>1</v>
      </c>
      <c r="C6" s="41"/>
    </row>
    <row r="7" spans="1:3" ht="14.25">
      <c r="A7" s="41" t="s">
        <v>4</v>
      </c>
      <c r="B7" s="41">
        <f>B6*1.2</f>
        <v>1.2</v>
      </c>
      <c r="C7" s="41"/>
    </row>
    <row r="8" spans="1:3" ht="14.25">
      <c r="A8" s="41" t="s">
        <v>0</v>
      </c>
      <c r="B8" s="42">
        <v>0.7</v>
      </c>
      <c r="C8" s="41"/>
    </row>
    <row r="9" spans="1:3" ht="14.25">
      <c r="A9" s="41" t="s">
        <v>5</v>
      </c>
      <c r="B9" s="41">
        <f>B5*B6</f>
        <v>5</v>
      </c>
      <c r="C9" s="41"/>
    </row>
    <row r="10" spans="1:3" ht="14.25">
      <c r="A10" s="41" t="s">
        <v>6</v>
      </c>
      <c r="B10" s="41">
        <f>(B5*B6)/B11</f>
        <v>7.142857142857143</v>
      </c>
      <c r="C10" s="41"/>
    </row>
    <row r="11" spans="1:3" ht="14.25">
      <c r="A11" s="41" t="s">
        <v>8</v>
      </c>
      <c r="B11" s="42">
        <v>0.7</v>
      </c>
      <c r="C11" s="41"/>
    </row>
    <row r="12" spans="1:3" ht="14.25">
      <c r="A12" s="41" t="s">
        <v>9</v>
      </c>
      <c r="B12" s="41">
        <f>B10/(B3*1.2)</f>
        <v>0.0700280112044818</v>
      </c>
      <c r="C12" s="41"/>
    </row>
    <row r="13" spans="1:3" ht="14.25">
      <c r="A13" s="41" t="s">
        <v>10</v>
      </c>
      <c r="B13" s="42">
        <v>0.5</v>
      </c>
      <c r="C13" s="41"/>
    </row>
    <row r="14" spans="1:3" ht="14.25">
      <c r="A14" s="41" t="s">
        <v>11</v>
      </c>
      <c r="B14" s="41">
        <f>(1/(B15*1000))*B13*1000000</f>
        <v>10</v>
      </c>
      <c r="C14" s="41"/>
    </row>
    <row r="15" spans="1:3" ht="14.25">
      <c r="A15" s="41" t="s">
        <v>12</v>
      </c>
      <c r="B15" s="42">
        <v>50</v>
      </c>
      <c r="C15" s="41"/>
    </row>
    <row r="16" spans="1:3" ht="14.25">
      <c r="A16" s="41" t="s">
        <v>13</v>
      </c>
      <c r="B16" s="41">
        <f>2*B12/B13</f>
        <v>0.2801120448179272</v>
      </c>
      <c r="C16" s="41"/>
    </row>
    <row r="17" spans="1:3" ht="14.25">
      <c r="A17" s="41" t="s">
        <v>14</v>
      </c>
      <c r="B17" s="41">
        <f>B3*1.2*B14/B16</f>
        <v>3641.4</v>
      </c>
      <c r="C17" s="41"/>
    </row>
    <row r="18" spans="1:3" ht="14.25">
      <c r="A18" s="41" t="s">
        <v>15</v>
      </c>
      <c r="B18" s="42">
        <v>2500</v>
      </c>
      <c r="C18" s="41" t="s">
        <v>16</v>
      </c>
    </row>
    <row r="19" spans="1:3" ht="16.5">
      <c r="A19" s="41" t="s">
        <v>17</v>
      </c>
      <c r="B19" s="42">
        <v>0.192</v>
      </c>
      <c r="C19" s="41"/>
    </row>
    <row r="20" spans="1:3" ht="14.25">
      <c r="A20" s="41" t="s">
        <v>18</v>
      </c>
      <c r="B20" s="41">
        <f>B16*B17*100/(B19*B18)</f>
        <v>212.5</v>
      </c>
      <c r="C20" s="41"/>
    </row>
    <row r="21" spans="1:3" ht="14.25">
      <c r="A21" s="41" t="s">
        <v>19</v>
      </c>
      <c r="B21" s="41">
        <f>(B5+B8)/(B3*1.2)*B20</f>
        <v>11.875</v>
      </c>
      <c r="C21" s="41"/>
    </row>
    <row r="22" spans="1:3" ht="14.25">
      <c r="A22" s="41" t="s">
        <v>20</v>
      </c>
      <c r="B22" s="41"/>
      <c r="C22" s="41"/>
    </row>
    <row r="23" spans="1:3" ht="14.25">
      <c r="A23" s="41" t="s">
        <v>368</v>
      </c>
      <c r="B23" s="41">
        <f>B20*5/(B3*1.2)</f>
        <v>10.416666666666666</v>
      </c>
      <c r="C23" s="41"/>
    </row>
    <row r="24" spans="1:3" ht="14.25">
      <c r="A24" s="41" t="s">
        <v>369</v>
      </c>
      <c r="B24" s="41">
        <f>B20*11/(B3*1.2)</f>
        <v>22.916666666666668</v>
      </c>
      <c r="C24" s="41"/>
    </row>
    <row r="25" spans="1:3" ht="14.25">
      <c r="A25" s="41" t="s">
        <v>372</v>
      </c>
      <c r="B25" s="42" t="s">
        <v>371</v>
      </c>
      <c r="C25" s="41"/>
    </row>
    <row r="26" spans="1:3" ht="14.25">
      <c r="A26" s="41" t="s">
        <v>370</v>
      </c>
      <c r="B26" s="41">
        <f>B16*SQRT(B13/3)</f>
        <v>0.11435526343525575</v>
      </c>
      <c r="C26" s="41"/>
    </row>
    <row r="27" spans="1:3" ht="14.25">
      <c r="A27" s="41" t="s">
        <v>373</v>
      </c>
      <c r="B27" s="42" t="s">
        <v>374</v>
      </c>
      <c r="C27" s="41"/>
    </row>
    <row r="28" ht="14.25">
      <c r="A28" s="43" t="s">
        <v>378</v>
      </c>
    </row>
    <row r="29" ht="14.25">
      <c r="A29" s="43" t="s">
        <v>379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0"/>
  <sheetViews>
    <sheetView workbookViewId="0" topLeftCell="A1">
      <selection activeCell="I35" sqref="I35"/>
    </sheetView>
  </sheetViews>
  <sheetFormatPr defaultColWidth="9.00390625" defaultRowHeight="14.25"/>
  <sheetData>
    <row r="1" spans="1:17" ht="14.25">
      <c r="A1" s="1"/>
      <c r="B1" s="2" t="s">
        <v>21</v>
      </c>
      <c r="C1" s="2"/>
      <c r="D1" s="2"/>
      <c r="E1" s="2"/>
      <c r="F1" s="2"/>
      <c r="G1" s="2"/>
      <c r="H1" s="3"/>
      <c r="I1" s="2"/>
      <c r="J1" s="3"/>
      <c r="K1" s="2"/>
      <c r="L1" s="2"/>
      <c r="M1" s="2"/>
      <c r="N1" s="2"/>
      <c r="O1" s="2"/>
      <c r="P1" s="2"/>
      <c r="Q1" s="2"/>
    </row>
    <row r="2" spans="1:17" ht="37.5">
      <c r="A2" s="46" t="s">
        <v>22</v>
      </c>
      <c r="B2" s="47"/>
      <c r="C2" s="4" t="s">
        <v>23</v>
      </c>
      <c r="D2" s="5" t="s">
        <v>24</v>
      </c>
      <c r="E2" s="4" t="s">
        <v>25</v>
      </c>
      <c r="F2" s="4" t="s">
        <v>26</v>
      </c>
      <c r="G2" s="4" t="s">
        <v>27</v>
      </c>
      <c r="H2" s="6" t="s">
        <v>344</v>
      </c>
      <c r="I2" s="4" t="s">
        <v>28</v>
      </c>
      <c r="J2" s="6" t="s">
        <v>29</v>
      </c>
      <c r="K2" s="4" t="s">
        <v>30</v>
      </c>
      <c r="L2" s="4" t="s">
        <v>345</v>
      </c>
      <c r="M2" s="4" t="s">
        <v>31</v>
      </c>
      <c r="N2" s="4" t="s">
        <v>32</v>
      </c>
      <c r="O2" s="4" t="s">
        <v>346</v>
      </c>
      <c r="P2" s="5" t="s">
        <v>33</v>
      </c>
      <c r="Q2" s="5" t="s">
        <v>34</v>
      </c>
    </row>
    <row r="3" spans="1:17" ht="14.25">
      <c r="A3" s="48"/>
      <c r="B3" s="49"/>
      <c r="C3" s="7"/>
      <c r="D3" s="8" t="s">
        <v>35</v>
      </c>
      <c r="E3" s="9" t="s">
        <v>347</v>
      </c>
      <c r="F3" s="9" t="s">
        <v>348</v>
      </c>
      <c r="G3" s="9" t="s">
        <v>349</v>
      </c>
      <c r="H3" s="10" t="s">
        <v>350</v>
      </c>
      <c r="I3" s="9" t="s">
        <v>36</v>
      </c>
      <c r="J3" s="10" t="s">
        <v>351</v>
      </c>
      <c r="K3" s="9" t="s">
        <v>37</v>
      </c>
      <c r="L3" s="9" t="s">
        <v>38</v>
      </c>
      <c r="M3" s="11" t="s">
        <v>39</v>
      </c>
      <c r="N3" s="12"/>
      <c r="O3" s="13" t="s">
        <v>40</v>
      </c>
      <c r="P3" s="14"/>
      <c r="Q3" s="15"/>
    </row>
    <row r="4" spans="1:17" ht="14.25">
      <c r="A4" s="50" t="s">
        <v>352</v>
      </c>
      <c r="B4" s="16" t="s">
        <v>41</v>
      </c>
      <c r="C4" s="16" t="s">
        <v>42</v>
      </c>
      <c r="D4" s="16" t="s">
        <v>43</v>
      </c>
      <c r="E4" s="17">
        <v>1.37409</v>
      </c>
      <c r="F4" s="18">
        <v>84.3</v>
      </c>
      <c r="G4" s="18">
        <v>163</v>
      </c>
      <c r="H4" s="19">
        <v>2100</v>
      </c>
      <c r="I4" s="18">
        <v>77.4</v>
      </c>
      <c r="J4" s="19">
        <v>6530</v>
      </c>
      <c r="K4" s="18">
        <v>38</v>
      </c>
      <c r="L4" s="20"/>
      <c r="M4" s="20"/>
      <c r="N4" s="20">
        <v>21.5</v>
      </c>
      <c r="O4" s="20"/>
      <c r="P4" s="20">
        <v>8</v>
      </c>
      <c r="Q4" s="16" t="s">
        <v>44</v>
      </c>
    </row>
    <row r="5" spans="1:17" ht="14.25">
      <c r="A5" s="45"/>
      <c r="B5" s="21" t="s">
        <v>45</v>
      </c>
      <c r="C5" s="21" t="s">
        <v>42</v>
      </c>
      <c r="D5" s="21" t="s">
        <v>46</v>
      </c>
      <c r="E5" s="22">
        <v>2.5894</v>
      </c>
      <c r="F5" s="23">
        <v>121</v>
      </c>
      <c r="G5" s="23">
        <v>214</v>
      </c>
      <c r="H5" s="24">
        <v>2700</v>
      </c>
      <c r="I5" s="23">
        <v>89.3</v>
      </c>
      <c r="J5" s="24">
        <v>10800</v>
      </c>
      <c r="K5" s="23">
        <v>60</v>
      </c>
      <c r="L5" s="25"/>
      <c r="M5" s="25"/>
      <c r="N5" s="25">
        <v>24.5</v>
      </c>
      <c r="O5" s="25"/>
      <c r="P5" s="25">
        <v>8</v>
      </c>
      <c r="Q5" s="21" t="s">
        <v>44</v>
      </c>
    </row>
    <row r="6" spans="1:17" ht="14.25">
      <c r="A6" s="45"/>
      <c r="B6" s="21" t="s">
        <v>47</v>
      </c>
      <c r="C6" s="21" t="s">
        <v>42</v>
      </c>
      <c r="D6" s="21" t="s">
        <v>48</v>
      </c>
      <c r="E6" s="22">
        <v>5.598</v>
      </c>
      <c r="F6" s="23">
        <v>180</v>
      </c>
      <c r="G6" s="23">
        <v>311</v>
      </c>
      <c r="H6" s="24">
        <v>3600</v>
      </c>
      <c r="I6" s="23">
        <v>105</v>
      </c>
      <c r="J6" s="24">
        <v>18800</v>
      </c>
      <c r="K6" s="23">
        <v>112</v>
      </c>
      <c r="L6" s="25"/>
      <c r="M6" s="25"/>
      <c r="N6" s="25">
        <v>28.3</v>
      </c>
      <c r="O6" s="25"/>
      <c r="P6" s="25">
        <v>12</v>
      </c>
      <c r="Q6" s="21" t="s">
        <v>44</v>
      </c>
    </row>
    <row r="7" spans="1:17" ht="14.25">
      <c r="A7" s="45"/>
      <c r="B7" s="26" t="s">
        <v>49</v>
      </c>
      <c r="C7" s="26" t="s">
        <v>42</v>
      </c>
      <c r="D7" s="26" t="s">
        <v>50</v>
      </c>
      <c r="E7" s="27">
        <v>17.8281</v>
      </c>
      <c r="F7" s="28">
        <v>279</v>
      </c>
      <c r="G7" s="28">
        <v>639</v>
      </c>
      <c r="H7" s="29">
        <v>3900</v>
      </c>
      <c r="I7" s="28">
        <v>144</v>
      </c>
      <c r="J7" s="29">
        <v>40100</v>
      </c>
      <c r="K7" s="28">
        <v>254</v>
      </c>
      <c r="L7" s="30"/>
      <c r="M7" s="30"/>
      <c r="N7" s="30">
        <v>41.4</v>
      </c>
      <c r="O7" s="30"/>
      <c r="P7" s="30" t="s">
        <v>51</v>
      </c>
      <c r="Q7" s="26" t="s">
        <v>44</v>
      </c>
    </row>
    <row r="8" spans="1:17" ht="14.25">
      <c r="A8" s="50" t="s">
        <v>353</v>
      </c>
      <c r="B8" s="16" t="s">
        <v>52</v>
      </c>
      <c r="C8" s="16" t="s">
        <v>53</v>
      </c>
      <c r="D8" s="16" t="s">
        <v>54</v>
      </c>
      <c r="E8" s="17">
        <v>0.001315</v>
      </c>
      <c r="F8" s="18">
        <v>2.63</v>
      </c>
      <c r="G8" s="18">
        <v>5</v>
      </c>
      <c r="H8" s="19">
        <v>285</v>
      </c>
      <c r="I8" s="18">
        <v>12.6</v>
      </c>
      <c r="J8" s="19">
        <v>33.1</v>
      </c>
      <c r="K8" s="18">
        <v>0.16</v>
      </c>
      <c r="L8" s="20">
        <v>0.02</v>
      </c>
      <c r="M8" s="20">
        <v>1.1</v>
      </c>
      <c r="N8" s="20">
        <v>2.7</v>
      </c>
      <c r="O8" s="20"/>
      <c r="P8" s="31" t="s">
        <v>55</v>
      </c>
      <c r="Q8" s="16" t="s">
        <v>44</v>
      </c>
    </row>
    <row r="9" spans="1:17" ht="14.25">
      <c r="A9" s="45"/>
      <c r="B9" s="21" t="s">
        <v>56</v>
      </c>
      <c r="C9" s="21" t="s">
        <v>53</v>
      </c>
      <c r="D9" s="21" t="s">
        <v>57</v>
      </c>
      <c r="E9" s="22">
        <v>0.00147626</v>
      </c>
      <c r="F9" s="23">
        <v>3.31</v>
      </c>
      <c r="G9" s="23">
        <v>4.46</v>
      </c>
      <c r="H9" s="24">
        <v>405</v>
      </c>
      <c r="I9" s="23">
        <v>12.2</v>
      </c>
      <c r="J9" s="24">
        <v>40.4</v>
      </c>
      <c r="K9" s="23">
        <v>0.24</v>
      </c>
      <c r="L9" s="25">
        <v>0.02</v>
      </c>
      <c r="M9" s="25"/>
      <c r="N9" s="25">
        <v>2.7</v>
      </c>
      <c r="O9" s="25"/>
      <c r="P9" s="25">
        <v>6</v>
      </c>
      <c r="Q9" s="21" t="s">
        <v>44</v>
      </c>
    </row>
    <row r="10" spans="1:17" ht="14.25">
      <c r="A10" s="45"/>
      <c r="B10" s="21" t="s">
        <v>58</v>
      </c>
      <c r="C10" s="21" t="s">
        <v>53</v>
      </c>
      <c r="D10" s="21" t="s">
        <v>59</v>
      </c>
      <c r="E10" s="22">
        <v>0.009135</v>
      </c>
      <c r="F10" s="23">
        <v>7</v>
      </c>
      <c r="G10" s="23">
        <v>13.05</v>
      </c>
      <c r="H10" s="24">
        <v>590</v>
      </c>
      <c r="I10" s="23">
        <v>19.47</v>
      </c>
      <c r="J10" s="24">
        <v>139</v>
      </c>
      <c r="K10" s="23">
        <v>0.7</v>
      </c>
      <c r="L10" s="25">
        <v>0.06</v>
      </c>
      <c r="M10" s="25">
        <v>1.9</v>
      </c>
      <c r="N10" s="25">
        <v>4.78</v>
      </c>
      <c r="O10" s="25">
        <v>5.3</v>
      </c>
      <c r="P10" s="25">
        <v>6</v>
      </c>
      <c r="Q10" s="21" t="s">
        <v>44</v>
      </c>
    </row>
    <row r="11" spans="1:17" ht="14.25">
      <c r="A11" s="45"/>
      <c r="B11" s="21" t="s">
        <v>60</v>
      </c>
      <c r="C11" s="21" t="s">
        <v>53</v>
      </c>
      <c r="D11" s="21" t="s">
        <v>61</v>
      </c>
      <c r="E11" s="22">
        <v>0.028677</v>
      </c>
      <c r="F11" s="23">
        <v>12.1</v>
      </c>
      <c r="G11" s="23">
        <v>23.7</v>
      </c>
      <c r="H11" s="24">
        <v>850</v>
      </c>
      <c r="I11" s="23">
        <v>26.6</v>
      </c>
      <c r="J11" s="24">
        <v>302</v>
      </c>
      <c r="K11" s="23">
        <v>1.5</v>
      </c>
      <c r="L11" s="25">
        <v>0.16</v>
      </c>
      <c r="M11" s="25"/>
      <c r="N11" s="25">
        <v>6.6</v>
      </c>
      <c r="O11" s="25">
        <v>12.2</v>
      </c>
      <c r="P11" s="25">
        <v>8</v>
      </c>
      <c r="Q11" s="21" t="s">
        <v>62</v>
      </c>
    </row>
    <row r="12" spans="1:17" ht="14.25">
      <c r="A12" s="45"/>
      <c r="B12" s="21" t="s">
        <v>63</v>
      </c>
      <c r="C12" s="21" t="s">
        <v>53</v>
      </c>
      <c r="D12" s="21" t="s">
        <v>64</v>
      </c>
      <c r="E12" s="22">
        <v>0.05702850000000001</v>
      </c>
      <c r="F12" s="23">
        <v>17.1</v>
      </c>
      <c r="G12" s="23">
        <v>33.35</v>
      </c>
      <c r="H12" s="24">
        <v>1130</v>
      </c>
      <c r="I12" s="23">
        <v>30.2</v>
      </c>
      <c r="J12" s="24">
        <v>517</v>
      </c>
      <c r="K12" s="23">
        <v>2.7</v>
      </c>
      <c r="L12" s="25">
        <v>0.235</v>
      </c>
      <c r="M12" s="25"/>
      <c r="N12" s="25">
        <v>7.4</v>
      </c>
      <c r="O12" s="25">
        <v>22.2</v>
      </c>
      <c r="P12" s="25">
        <v>10</v>
      </c>
      <c r="Q12" s="21" t="s">
        <v>62</v>
      </c>
    </row>
    <row r="13" spans="1:17" ht="14.25">
      <c r="A13" s="45"/>
      <c r="B13" s="21" t="s">
        <v>65</v>
      </c>
      <c r="C13" s="21" t="s">
        <v>53</v>
      </c>
      <c r="D13" s="21" t="s">
        <v>66</v>
      </c>
      <c r="E13" s="22">
        <v>0.07651200000000001</v>
      </c>
      <c r="F13" s="23">
        <v>19.2</v>
      </c>
      <c r="G13" s="23">
        <v>39.85</v>
      </c>
      <c r="H13" s="24">
        <v>1140</v>
      </c>
      <c r="I13" s="23">
        <v>35</v>
      </c>
      <c r="J13" s="24">
        <v>672</v>
      </c>
      <c r="K13" s="23">
        <v>3.3</v>
      </c>
      <c r="L13" s="25">
        <v>0.31</v>
      </c>
      <c r="M13" s="25"/>
      <c r="N13" s="25">
        <v>8.5</v>
      </c>
      <c r="O13" s="25">
        <v>27.3</v>
      </c>
      <c r="P13" s="32" t="s">
        <v>67</v>
      </c>
      <c r="Q13" s="21" t="s">
        <v>68</v>
      </c>
    </row>
    <row r="14" spans="1:17" ht="14.25">
      <c r="A14" s="45"/>
      <c r="B14" s="21" t="s">
        <v>69</v>
      </c>
      <c r="C14" s="21" t="s">
        <v>53</v>
      </c>
      <c r="D14" s="21" t="s">
        <v>70</v>
      </c>
      <c r="E14" s="22">
        <v>0.12429200000000001</v>
      </c>
      <c r="F14" s="23">
        <v>23</v>
      </c>
      <c r="G14" s="23">
        <v>54.04</v>
      </c>
      <c r="H14" s="24">
        <v>1250</v>
      </c>
      <c r="I14" s="23">
        <v>39.4</v>
      </c>
      <c r="J14" s="24">
        <v>900</v>
      </c>
      <c r="K14" s="23">
        <v>4.8</v>
      </c>
      <c r="L14" s="25">
        <v>0.42</v>
      </c>
      <c r="M14" s="25"/>
      <c r="N14" s="25">
        <v>9</v>
      </c>
      <c r="O14" s="25">
        <v>33.1</v>
      </c>
      <c r="P14" s="32" t="s">
        <v>55</v>
      </c>
      <c r="Q14" s="21" t="s">
        <v>68</v>
      </c>
    </row>
    <row r="15" spans="1:17" ht="14.25">
      <c r="A15" s="45"/>
      <c r="B15" s="21" t="s">
        <v>71</v>
      </c>
      <c r="C15" s="21" t="s">
        <v>53</v>
      </c>
      <c r="D15" s="21" t="s">
        <v>72</v>
      </c>
      <c r="E15" s="22">
        <v>0.119056</v>
      </c>
      <c r="F15" s="23">
        <v>22.4</v>
      </c>
      <c r="G15" s="23">
        <v>53.15</v>
      </c>
      <c r="H15" s="24">
        <v>1350</v>
      </c>
      <c r="I15" s="23">
        <v>39.1</v>
      </c>
      <c r="J15" s="24">
        <v>882</v>
      </c>
      <c r="K15" s="23">
        <v>4.8</v>
      </c>
      <c r="L15" s="25">
        <v>0.41</v>
      </c>
      <c r="M15" s="25"/>
      <c r="N15" s="25">
        <v>9</v>
      </c>
      <c r="O15" s="25">
        <v>33.1</v>
      </c>
      <c r="P15" s="32" t="s">
        <v>55</v>
      </c>
      <c r="Q15" s="21" t="s">
        <v>68</v>
      </c>
    </row>
    <row r="16" spans="1:17" ht="14.25">
      <c r="A16" s="45"/>
      <c r="B16" s="21" t="s">
        <v>354</v>
      </c>
      <c r="C16" s="21" t="s">
        <v>53</v>
      </c>
      <c r="D16" s="21" t="s">
        <v>73</v>
      </c>
      <c r="E16" s="22">
        <v>0.119056</v>
      </c>
      <c r="F16" s="23">
        <v>31</v>
      </c>
      <c r="G16" s="23">
        <v>50.7</v>
      </c>
      <c r="H16" s="24">
        <v>1460</v>
      </c>
      <c r="I16" s="23">
        <v>43</v>
      </c>
      <c r="J16" s="24">
        <v>1340</v>
      </c>
      <c r="K16" s="23">
        <v>7.5</v>
      </c>
      <c r="L16" s="25">
        <v>0.51</v>
      </c>
      <c r="M16" s="25"/>
      <c r="N16" s="25"/>
      <c r="O16" s="25"/>
      <c r="P16" s="25"/>
      <c r="Q16" s="21"/>
    </row>
    <row r="17" spans="1:17" ht="14.25">
      <c r="A17" s="45"/>
      <c r="B17" s="21" t="s">
        <v>74</v>
      </c>
      <c r="C17" s="21" t="s">
        <v>53</v>
      </c>
      <c r="D17" s="21" t="s">
        <v>75</v>
      </c>
      <c r="E17" s="22">
        <v>0.119056</v>
      </c>
      <c r="F17" s="23">
        <v>41</v>
      </c>
      <c r="G17" s="23">
        <v>38.79</v>
      </c>
      <c r="H17" s="24">
        <v>2180</v>
      </c>
      <c r="I17" s="23">
        <v>39.4</v>
      </c>
      <c r="J17" s="24">
        <v>1610</v>
      </c>
      <c r="K17" s="23">
        <v>8.8</v>
      </c>
      <c r="L17" s="25">
        <v>0.61</v>
      </c>
      <c r="M17" s="25"/>
      <c r="N17" s="25">
        <v>8.45</v>
      </c>
      <c r="O17" s="25">
        <v>20</v>
      </c>
      <c r="P17" s="25">
        <v>8</v>
      </c>
      <c r="Q17" s="21" t="s">
        <v>62</v>
      </c>
    </row>
    <row r="18" spans="1:17" ht="14.25">
      <c r="A18" s="45"/>
      <c r="B18" s="21" t="s">
        <v>76</v>
      </c>
      <c r="C18" s="21" t="s">
        <v>53</v>
      </c>
      <c r="D18" s="21" t="s">
        <v>77</v>
      </c>
      <c r="E18" s="22">
        <v>0.119056</v>
      </c>
      <c r="F18" s="23">
        <v>35.8</v>
      </c>
      <c r="G18" s="23">
        <v>122</v>
      </c>
      <c r="H18" s="24">
        <v>1250</v>
      </c>
      <c r="I18" s="23">
        <v>64.9</v>
      </c>
      <c r="J18" s="24">
        <v>2320</v>
      </c>
      <c r="K18" s="23">
        <v>12</v>
      </c>
      <c r="L18" s="25">
        <v>1.16</v>
      </c>
      <c r="M18" s="25"/>
      <c r="N18" s="25"/>
      <c r="O18" s="25"/>
      <c r="P18" s="25"/>
      <c r="Q18" s="21"/>
    </row>
    <row r="19" spans="1:17" ht="14.25">
      <c r="A19" s="45"/>
      <c r="B19" s="21" t="s">
        <v>78</v>
      </c>
      <c r="C19" s="21" t="s">
        <v>53</v>
      </c>
      <c r="D19" s="21" t="s">
        <v>79</v>
      </c>
      <c r="E19" s="22">
        <v>0.119056</v>
      </c>
      <c r="F19" s="23">
        <v>40</v>
      </c>
      <c r="G19" s="23">
        <v>78.2</v>
      </c>
      <c r="H19" s="24">
        <v>2000</v>
      </c>
      <c r="I19" s="23">
        <v>48.7</v>
      </c>
      <c r="J19" s="24">
        <v>1940</v>
      </c>
      <c r="K19" s="23">
        <v>9.1</v>
      </c>
      <c r="L19" s="25">
        <v>0.9</v>
      </c>
      <c r="M19" s="25"/>
      <c r="N19" s="25">
        <v>9.8</v>
      </c>
      <c r="O19" s="25">
        <v>42.5</v>
      </c>
      <c r="P19" s="25"/>
      <c r="Q19" s="21"/>
    </row>
    <row r="20" spans="1:17" ht="14.25">
      <c r="A20" s="45"/>
      <c r="B20" s="21" t="s">
        <v>80</v>
      </c>
      <c r="C20" s="21" t="s">
        <v>53</v>
      </c>
      <c r="D20" s="21" t="s">
        <v>81</v>
      </c>
      <c r="E20" s="22">
        <v>0.119056</v>
      </c>
      <c r="F20" s="23">
        <v>40.3</v>
      </c>
      <c r="G20" s="23">
        <v>78.73</v>
      </c>
      <c r="H20" s="24">
        <v>2000</v>
      </c>
      <c r="I20" s="23">
        <v>48.7</v>
      </c>
      <c r="J20" s="24">
        <v>1963</v>
      </c>
      <c r="K20" s="23">
        <v>10</v>
      </c>
      <c r="L20" s="25">
        <v>0.9</v>
      </c>
      <c r="M20" s="25"/>
      <c r="N20" s="25"/>
      <c r="O20" s="25"/>
      <c r="P20" s="25"/>
      <c r="Q20" s="21"/>
    </row>
    <row r="21" spans="1:17" ht="14.25">
      <c r="A21" s="45"/>
      <c r="B21" s="21" t="s">
        <v>82</v>
      </c>
      <c r="C21" s="21" t="s">
        <v>53</v>
      </c>
      <c r="D21" s="21" t="s">
        <v>83</v>
      </c>
      <c r="E21" s="22">
        <v>0.119056</v>
      </c>
      <c r="F21" s="23">
        <v>86.9</v>
      </c>
      <c r="G21" s="23">
        <v>98.1</v>
      </c>
      <c r="H21" s="24">
        <v>3300</v>
      </c>
      <c r="I21" s="23">
        <v>57.7</v>
      </c>
      <c r="J21" s="24">
        <v>5010</v>
      </c>
      <c r="K21" s="23">
        <v>26</v>
      </c>
      <c r="L21" s="25">
        <v>2.51</v>
      </c>
      <c r="M21" s="25"/>
      <c r="N21" s="25">
        <v>9.6</v>
      </c>
      <c r="O21" s="25">
        <v>39.4</v>
      </c>
      <c r="P21" s="25">
        <v>10</v>
      </c>
      <c r="Q21" s="21" t="s">
        <v>62</v>
      </c>
    </row>
    <row r="22" spans="1:17" ht="14.25">
      <c r="A22" s="45"/>
      <c r="B22" s="21" t="s">
        <v>84</v>
      </c>
      <c r="C22" s="21" t="s">
        <v>53</v>
      </c>
      <c r="D22" s="21" t="s">
        <v>85</v>
      </c>
      <c r="E22" s="22">
        <v>0.119056</v>
      </c>
      <c r="F22" s="23">
        <v>109</v>
      </c>
      <c r="G22" s="23">
        <v>73.35</v>
      </c>
      <c r="H22" s="24">
        <v>4690</v>
      </c>
      <c r="I22" s="23">
        <v>57.7</v>
      </c>
      <c r="J22" s="24">
        <v>6310</v>
      </c>
      <c r="K22" s="23">
        <v>32</v>
      </c>
      <c r="L22" s="25">
        <v>2.9</v>
      </c>
      <c r="M22" s="25"/>
      <c r="N22" s="25">
        <v>13.7</v>
      </c>
      <c r="O22" s="25">
        <v>43.2</v>
      </c>
      <c r="P22" s="32" t="s">
        <v>86</v>
      </c>
      <c r="Q22" s="21" t="s">
        <v>62</v>
      </c>
    </row>
    <row r="23" spans="1:17" ht="14.25">
      <c r="A23" s="45"/>
      <c r="B23" s="21" t="s">
        <v>87</v>
      </c>
      <c r="C23" s="21" t="s">
        <v>53</v>
      </c>
      <c r="D23" s="21" t="s">
        <v>88</v>
      </c>
      <c r="E23" s="22">
        <v>0.119056</v>
      </c>
      <c r="F23" s="23">
        <v>59.7</v>
      </c>
      <c r="G23" s="23">
        <v>124.87</v>
      </c>
      <c r="H23" s="24">
        <v>2100</v>
      </c>
      <c r="I23" s="23">
        <v>66.9</v>
      </c>
      <c r="J23" s="24">
        <v>4000</v>
      </c>
      <c r="K23" s="23">
        <v>22</v>
      </c>
      <c r="L23" s="25">
        <v>1.51</v>
      </c>
      <c r="M23" s="25"/>
      <c r="N23" s="25"/>
      <c r="O23" s="25"/>
      <c r="P23" s="25"/>
      <c r="Q23" s="21"/>
    </row>
    <row r="24" spans="1:17" ht="14.25">
      <c r="A24" s="45"/>
      <c r="B24" s="21" t="s">
        <v>89</v>
      </c>
      <c r="C24" s="21" t="s">
        <v>53</v>
      </c>
      <c r="D24" s="21" t="s">
        <v>90</v>
      </c>
      <c r="E24" s="22">
        <v>0.119056</v>
      </c>
      <c r="F24" s="23">
        <v>84.8</v>
      </c>
      <c r="G24" s="23">
        <v>158</v>
      </c>
      <c r="H24" s="24">
        <v>2600</v>
      </c>
      <c r="I24" s="23">
        <v>69.7</v>
      </c>
      <c r="J24" s="24">
        <v>5910</v>
      </c>
      <c r="K24" s="23">
        <v>29</v>
      </c>
      <c r="L24" s="25">
        <v>2.96</v>
      </c>
      <c r="M24" s="25"/>
      <c r="N24" s="25">
        <v>15.7</v>
      </c>
      <c r="O24" s="25">
        <v>88.7</v>
      </c>
      <c r="P24" s="32">
        <v>12</v>
      </c>
      <c r="Q24" s="21" t="s">
        <v>62</v>
      </c>
    </row>
    <row r="25" spans="1:17" ht="14.25">
      <c r="A25" s="45"/>
      <c r="B25" s="21" t="s">
        <v>91</v>
      </c>
      <c r="C25" s="21" t="s">
        <v>53</v>
      </c>
      <c r="D25" s="21" t="s">
        <v>92</v>
      </c>
      <c r="E25" s="22">
        <v>0.119056</v>
      </c>
      <c r="F25" s="23">
        <v>127</v>
      </c>
      <c r="G25" s="23">
        <v>173.23</v>
      </c>
      <c r="H25" s="24">
        <v>4150</v>
      </c>
      <c r="I25" s="23">
        <v>77</v>
      </c>
      <c r="J25" s="24">
        <v>9810</v>
      </c>
      <c r="K25" s="23">
        <v>50</v>
      </c>
      <c r="L25" s="25">
        <v>4.2</v>
      </c>
      <c r="M25" s="25"/>
      <c r="N25" s="25">
        <v>17.3</v>
      </c>
      <c r="O25" s="25">
        <v>108</v>
      </c>
      <c r="P25" s="25">
        <v>12</v>
      </c>
      <c r="Q25" s="21" t="s">
        <v>62</v>
      </c>
    </row>
    <row r="26" spans="1:17" ht="14.25">
      <c r="A26" s="45"/>
      <c r="B26" s="21" t="s">
        <v>93</v>
      </c>
      <c r="C26" s="21" t="s">
        <v>53</v>
      </c>
      <c r="D26" s="21" t="s">
        <v>94</v>
      </c>
      <c r="E26" s="22">
        <v>0.119056</v>
      </c>
      <c r="F26" s="23">
        <v>157</v>
      </c>
      <c r="G26" s="23">
        <v>180</v>
      </c>
      <c r="H26" s="24">
        <v>4200</v>
      </c>
      <c r="I26" s="23">
        <v>79</v>
      </c>
      <c r="J26" s="24">
        <v>12470</v>
      </c>
      <c r="K26" s="23">
        <v>64</v>
      </c>
      <c r="L26" s="25">
        <v>6.25</v>
      </c>
      <c r="M26" s="25"/>
      <c r="N26" s="25"/>
      <c r="O26" s="25"/>
      <c r="P26" s="32"/>
      <c r="Q26" s="21"/>
    </row>
    <row r="27" spans="1:17" ht="14.25">
      <c r="A27" s="45"/>
      <c r="B27" s="21" t="s">
        <v>95</v>
      </c>
      <c r="C27" s="21" t="s">
        <v>53</v>
      </c>
      <c r="D27" s="21" t="s">
        <v>96</v>
      </c>
      <c r="E27" s="22">
        <v>0.119056</v>
      </c>
      <c r="F27" s="23">
        <v>178</v>
      </c>
      <c r="G27" s="23">
        <v>278</v>
      </c>
      <c r="H27" s="24">
        <v>3800</v>
      </c>
      <c r="I27" s="23">
        <v>97.9</v>
      </c>
      <c r="J27" s="24">
        <v>19510</v>
      </c>
      <c r="K27" s="23">
        <v>88</v>
      </c>
      <c r="L27" s="25">
        <v>8.8</v>
      </c>
      <c r="M27" s="25"/>
      <c r="N27" s="25"/>
      <c r="O27" s="25"/>
      <c r="P27" s="25"/>
      <c r="Q27" s="21"/>
    </row>
    <row r="28" spans="1:17" ht="14.25">
      <c r="A28" s="45"/>
      <c r="B28" s="21" t="s">
        <v>97</v>
      </c>
      <c r="C28" s="21" t="s">
        <v>53</v>
      </c>
      <c r="D28" s="21" t="s">
        <v>98</v>
      </c>
      <c r="E28" s="22">
        <v>0.119056</v>
      </c>
      <c r="F28" s="23">
        <v>235</v>
      </c>
      <c r="G28" s="23">
        <v>275</v>
      </c>
      <c r="H28" s="24">
        <v>5000</v>
      </c>
      <c r="I28" s="23">
        <v>97.8</v>
      </c>
      <c r="J28" s="24">
        <v>23000</v>
      </c>
      <c r="K28" s="23">
        <v>116</v>
      </c>
      <c r="L28" s="25">
        <v>11.6</v>
      </c>
      <c r="M28" s="25"/>
      <c r="N28" s="25"/>
      <c r="O28" s="25"/>
      <c r="P28" s="32"/>
      <c r="Q28" s="21"/>
    </row>
    <row r="29" spans="1:17" ht="14.25">
      <c r="A29" s="45"/>
      <c r="B29" s="21" t="s">
        <v>99</v>
      </c>
      <c r="C29" s="21" t="s">
        <v>53</v>
      </c>
      <c r="D29" s="21" t="s">
        <v>100</v>
      </c>
      <c r="E29" s="22">
        <v>0.119056</v>
      </c>
      <c r="F29" s="23">
        <v>242</v>
      </c>
      <c r="G29" s="23">
        <v>196.4</v>
      </c>
      <c r="H29" s="24">
        <v>6660</v>
      </c>
      <c r="I29" s="23">
        <v>90.6</v>
      </c>
      <c r="J29" s="24">
        <v>21930</v>
      </c>
      <c r="K29" s="23">
        <v>108</v>
      </c>
      <c r="L29" s="25">
        <v>9.7</v>
      </c>
      <c r="M29" s="25"/>
      <c r="N29" s="25"/>
      <c r="O29" s="25"/>
      <c r="P29" s="25"/>
      <c r="Q29" s="21"/>
    </row>
    <row r="30" spans="1:17" ht="14.25">
      <c r="A30" s="45"/>
      <c r="B30" s="21" t="s">
        <v>101</v>
      </c>
      <c r="C30" s="21" t="s">
        <v>53</v>
      </c>
      <c r="D30" s="21" t="s">
        <v>102</v>
      </c>
      <c r="E30" s="22">
        <v>0.119056</v>
      </c>
      <c r="F30" s="23">
        <v>226</v>
      </c>
      <c r="G30" s="23">
        <v>253.73</v>
      </c>
      <c r="H30" s="24">
        <v>6110</v>
      </c>
      <c r="I30" s="23">
        <v>95.8</v>
      </c>
      <c r="J30" s="24">
        <v>21600</v>
      </c>
      <c r="K30" s="23">
        <v>116</v>
      </c>
      <c r="L30" s="25">
        <v>9.4</v>
      </c>
      <c r="M30" s="25"/>
      <c r="N30" s="25">
        <v>21.3</v>
      </c>
      <c r="O30" s="25">
        <v>170</v>
      </c>
      <c r="P30" s="32">
        <v>12</v>
      </c>
      <c r="Q30" s="21" t="s">
        <v>62</v>
      </c>
    </row>
    <row r="31" spans="1:17" ht="14.25">
      <c r="A31" s="45"/>
      <c r="B31" s="21" t="s">
        <v>103</v>
      </c>
      <c r="C31" s="21" t="s">
        <v>53</v>
      </c>
      <c r="D31" s="21" t="s">
        <v>104</v>
      </c>
      <c r="E31" s="22">
        <v>0.119056</v>
      </c>
      <c r="F31" s="23">
        <v>354</v>
      </c>
      <c r="G31" s="23">
        <v>386.34</v>
      </c>
      <c r="H31" s="24">
        <v>7100</v>
      </c>
      <c r="I31" s="23">
        <v>123</v>
      </c>
      <c r="J31" s="24">
        <v>43700</v>
      </c>
      <c r="K31" s="23">
        <v>234</v>
      </c>
      <c r="L31" s="25" t="s">
        <v>105</v>
      </c>
      <c r="M31" s="25"/>
      <c r="N31" s="25"/>
      <c r="O31" s="25"/>
      <c r="P31" s="25"/>
      <c r="Q31" s="21"/>
    </row>
    <row r="32" spans="1:17" ht="14.25">
      <c r="A32" s="45"/>
      <c r="B32" s="21" t="s">
        <v>106</v>
      </c>
      <c r="C32" s="21" t="s">
        <v>53</v>
      </c>
      <c r="D32" s="21" t="s">
        <v>107</v>
      </c>
      <c r="E32" s="22">
        <v>0.119056</v>
      </c>
      <c r="F32" s="23">
        <v>344</v>
      </c>
      <c r="G32" s="23">
        <v>282.36</v>
      </c>
      <c r="H32" s="24">
        <v>8530</v>
      </c>
      <c r="I32" s="23">
        <v>102</v>
      </c>
      <c r="J32" s="24">
        <v>35100</v>
      </c>
      <c r="K32" s="23">
        <v>190</v>
      </c>
      <c r="L32" s="25">
        <v>8.5</v>
      </c>
      <c r="M32" s="25"/>
      <c r="N32" s="25"/>
      <c r="O32" s="25"/>
      <c r="P32" s="32"/>
      <c r="Q32" s="21"/>
    </row>
    <row r="33" spans="1:17" ht="14.25">
      <c r="A33" s="45"/>
      <c r="B33" s="21" t="s">
        <v>108</v>
      </c>
      <c r="C33" s="21" t="s">
        <v>53</v>
      </c>
      <c r="D33" s="21" t="s">
        <v>109</v>
      </c>
      <c r="E33" s="22">
        <v>0.119056</v>
      </c>
      <c r="F33" s="23">
        <v>247</v>
      </c>
      <c r="G33" s="23">
        <v>399.02</v>
      </c>
      <c r="H33" s="24">
        <v>5670</v>
      </c>
      <c r="I33" s="23">
        <v>110</v>
      </c>
      <c r="J33" s="24">
        <v>27100</v>
      </c>
      <c r="K33" s="23">
        <v>135</v>
      </c>
      <c r="L33" s="25">
        <v>12.5</v>
      </c>
      <c r="M33" s="25"/>
      <c r="N33" s="25">
        <v>23.8</v>
      </c>
      <c r="O33" s="25">
        <v>294</v>
      </c>
      <c r="P33" s="25">
        <v>12</v>
      </c>
      <c r="Q33" s="21" t="s">
        <v>62</v>
      </c>
    </row>
    <row r="34" spans="1:17" ht="14.25">
      <c r="A34" s="45"/>
      <c r="B34" s="21" t="s">
        <v>110</v>
      </c>
      <c r="C34" s="21" t="s">
        <v>53</v>
      </c>
      <c r="D34" s="21" t="s">
        <v>111</v>
      </c>
      <c r="E34" s="22">
        <v>0.119056</v>
      </c>
      <c r="F34" s="23">
        <v>120.85</v>
      </c>
      <c r="G34" s="23">
        <v>152.64</v>
      </c>
      <c r="H34" s="24">
        <v>2900</v>
      </c>
      <c r="I34" s="23">
        <v>104.9</v>
      </c>
      <c r="J34" s="24">
        <v>12676</v>
      </c>
      <c r="K34" s="23">
        <v>68</v>
      </c>
      <c r="L34" s="25">
        <v>5.83</v>
      </c>
      <c r="M34" s="25"/>
      <c r="N34" s="25">
        <v>28.25</v>
      </c>
      <c r="O34" s="25">
        <v>96.05</v>
      </c>
      <c r="P34" s="25">
        <v>12</v>
      </c>
      <c r="Q34" s="21" t="s">
        <v>44</v>
      </c>
    </row>
    <row r="35" spans="1:17" ht="14.25">
      <c r="A35" s="45"/>
      <c r="B35" s="21" t="s">
        <v>112</v>
      </c>
      <c r="C35" s="21" t="s">
        <v>53</v>
      </c>
      <c r="D35" s="21" t="s">
        <v>113</v>
      </c>
      <c r="E35" s="22">
        <v>0.119056</v>
      </c>
      <c r="F35" s="23">
        <v>153.01</v>
      </c>
      <c r="G35" s="23">
        <v>198.22</v>
      </c>
      <c r="H35" s="24">
        <v>3100</v>
      </c>
      <c r="I35" s="23">
        <v>125.74</v>
      </c>
      <c r="J35" s="24">
        <v>19240</v>
      </c>
      <c r="K35" s="23">
        <v>102</v>
      </c>
      <c r="L35" s="25">
        <v>8.85</v>
      </c>
      <c r="M35" s="25"/>
      <c r="N35" s="25">
        <v>33.85</v>
      </c>
      <c r="O35" s="25">
        <v>115.09</v>
      </c>
      <c r="P35" s="25">
        <v>12</v>
      </c>
      <c r="Q35" s="21" t="s">
        <v>44</v>
      </c>
    </row>
    <row r="36" spans="1:17" ht="14.25">
      <c r="A36" s="45"/>
      <c r="B36" s="26" t="s">
        <v>114</v>
      </c>
      <c r="C36" s="26" t="s">
        <v>53</v>
      </c>
      <c r="D36" s="26" t="s">
        <v>115</v>
      </c>
      <c r="E36" s="22">
        <v>0.119056</v>
      </c>
      <c r="F36" s="28">
        <v>535</v>
      </c>
      <c r="G36" s="28">
        <v>575</v>
      </c>
      <c r="H36" s="29">
        <v>8000</v>
      </c>
      <c r="I36" s="28">
        <v>147</v>
      </c>
      <c r="J36" s="29">
        <v>78700</v>
      </c>
      <c r="K36" s="28">
        <v>399</v>
      </c>
      <c r="L36" s="30" t="s">
        <v>116</v>
      </c>
      <c r="M36" s="30"/>
      <c r="N36" s="30"/>
      <c r="O36" s="30"/>
      <c r="P36" s="30"/>
      <c r="Q36" s="26"/>
    </row>
    <row r="37" spans="1:17" ht="14.25">
      <c r="A37" s="45" t="s">
        <v>355</v>
      </c>
      <c r="B37" s="16" t="s">
        <v>117</v>
      </c>
      <c r="C37" s="16" t="s">
        <v>53</v>
      </c>
      <c r="D37" s="16" t="s">
        <v>118</v>
      </c>
      <c r="E37" s="17">
        <v>0.03107</v>
      </c>
      <c r="F37" s="18">
        <v>13</v>
      </c>
      <c r="G37" s="18">
        <v>23.9</v>
      </c>
      <c r="H37" s="19">
        <v>810</v>
      </c>
      <c r="I37" s="18">
        <v>29.6</v>
      </c>
      <c r="J37" s="19">
        <v>385</v>
      </c>
      <c r="K37" s="18">
        <v>2</v>
      </c>
      <c r="L37" s="20">
        <v>0.17</v>
      </c>
      <c r="M37" s="20"/>
      <c r="N37" s="20">
        <v>3.5</v>
      </c>
      <c r="O37" s="20"/>
      <c r="P37" s="20">
        <v>10</v>
      </c>
      <c r="Q37" s="16" t="s">
        <v>62</v>
      </c>
    </row>
    <row r="38" spans="1:17" ht="14.25">
      <c r="A38" s="45"/>
      <c r="B38" s="21" t="s">
        <v>119</v>
      </c>
      <c r="C38" s="21" t="s">
        <v>53</v>
      </c>
      <c r="D38" s="21" t="s">
        <v>120</v>
      </c>
      <c r="E38" s="22">
        <v>0.0800382</v>
      </c>
      <c r="F38" s="23">
        <v>20.1</v>
      </c>
      <c r="G38" s="23">
        <v>39.82</v>
      </c>
      <c r="H38" s="24">
        <v>1100</v>
      </c>
      <c r="I38" s="23">
        <v>37.6</v>
      </c>
      <c r="J38" s="24">
        <v>754</v>
      </c>
      <c r="K38" s="23">
        <v>3.9</v>
      </c>
      <c r="L38" s="25">
        <v>0.32</v>
      </c>
      <c r="M38" s="25"/>
      <c r="N38" s="25"/>
      <c r="O38" s="25"/>
      <c r="P38" s="25"/>
      <c r="Q38" s="21"/>
    </row>
    <row r="39" spans="1:17" ht="14.25">
      <c r="A39" s="45"/>
      <c r="B39" s="21" t="s">
        <v>121</v>
      </c>
      <c r="C39" s="21" t="s">
        <v>53</v>
      </c>
      <c r="D39" s="21" t="s">
        <v>122</v>
      </c>
      <c r="E39" s="22">
        <v>0.10130399999999999</v>
      </c>
      <c r="F39" s="23">
        <v>33.5</v>
      </c>
      <c r="G39" s="23">
        <v>30.24</v>
      </c>
      <c r="H39" s="24">
        <v>1570</v>
      </c>
      <c r="I39" s="23">
        <v>44.9</v>
      </c>
      <c r="J39" s="24">
        <v>1500</v>
      </c>
      <c r="K39" s="23">
        <v>7.4</v>
      </c>
      <c r="L39" s="25">
        <v>0.69</v>
      </c>
      <c r="M39" s="25"/>
      <c r="N39" s="25"/>
      <c r="O39" s="25"/>
      <c r="P39" s="25"/>
      <c r="Q39" s="21"/>
    </row>
    <row r="40" spans="1:17" ht="14.25">
      <c r="A40" s="45"/>
      <c r="B40" s="21" t="s">
        <v>123</v>
      </c>
      <c r="C40" s="21" t="s">
        <v>53</v>
      </c>
      <c r="D40" s="21" t="s">
        <v>124</v>
      </c>
      <c r="E40" s="22">
        <v>0.237600125</v>
      </c>
      <c r="F40" s="23">
        <v>51.8</v>
      </c>
      <c r="G40" s="23">
        <v>45.86875</v>
      </c>
      <c r="H40" s="24">
        <v>2000</v>
      </c>
      <c r="I40" s="23">
        <v>57.8</v>
      </c>
      <c r="J40" s="24">
        <v>2990</v>
      </c>
      <c r="K40" s="23">
        <v>15</v>
      </c>
      <c r="L40" s="25">
        <v>1.4</v>
      </c>
      <c r="M40" s="25"/>
      <c r="N40" s="25"/>
      <c r="O40" s="25"/>
      <c r="P40" s="25"/>
      <c r="Q40" s="21"/>
    </row>
    <row r="41" spans="1:17" ht="14.25">
      <c r="A41" s="45"/>
      <c r="B41" s="26" t="s">
        <v>125</v>
      </c>
      <c r="C41" s="26" t="s">
        <v>53</v>
      </c>
      <c r="D41" s="26" t="s">
        <v>126</v>
      </c>
      <c r="E41" s="27">
        <v>0.651456</v>
      </c>
      <c r="F41" s="28">
        <v>83.2</v>
      </c>
      <c r="G41" s="28">
        <v>78.3</v>
      </c>
      <c r="H41" s="29">
        <v>2590</v>
      </c>
      <c r="I41" s="28">
        <v>74.3</v>
      </c>
      <c r="J41" s="29">
        <v>6180</v>
      </c>
      <c r="K41" s="28">
        <v>32</v>
      </c>
      <c r="L41" s="30">
        <v>2.9</v>
      </c>
      <c r="M41" s="30"/>
      <c r="N41" s="30"/>
      <c r="O41" s="30"/>
      <c r="P41" s="30"/>
      <c r="Q41" s="26"/>
    </row>
    <row r="42" spans="1:17" ht="14.25">
      <c r="A42" s="45" t="s">
        <v>356</v>
      </c>
      <c r="B42" s="16" t="s">
        <v>127</v>
      </c>
      <c r="C42" s="16" t="s">
        <v>128</v>
      </c>
      <c r="D42" s="16" t="s">
        <v>129</v>
      </c>
      <c r="E42" s="17">
        <v>0.008352</v>
      </c>
      <c r="F42" s="18">
        <v>7.2</v>
      </c>
      <c r="G42" s="18">
        <v>11.6</v>
      </c>
      <c r="H42" s="19">
        <v>500</v>
      </c>
      <c r="I42" s="18">
        <v>23.7</v>
      </c>
      <c r="J42" s="19">
        <v>171</v>
      </c>
      <c r="K42" s="18">
        <v>0.45</v>
      </c>
      <c r="L42" s="20">
        <v>0.02</v>
      </c>
      <c r="M42" s="20"/>
      <c r="N42" s="20">
        <v>6</v>
      </c>
      <c r="O42" s="20"/>
      <c r="P42" s="20">
        <v>8</v>
      </c>
      <c r="Q42" s="16" t="s">
        <v>44</v>
      </c>
    </row>
    <row r="43" spans="1:17" ht="14.25">
      <c r="A43" s="45"/>
      <c r="B43" s="21" t="s">
        <v>130</v>
      </c>
      <c r="C43" s="21" t="s">
        <v>128</v>
      </c>
      <c r="D43" s="21" t="s">
        <v>131</v>
      </c>
      <c r="E43" s="22">
        <v>0.0186732</v>
      </c>
      <c r="F43" s="23">
        <v>11.4</v>
      </c>
      <c r="G43" s="23">
        <v>16.38</v>
      </c>
      <c r="H43" s="24">
        <v>700</v>
      </c>
      <c r="I43" s="23">
        <v>28.5</v>
      </c>
      <c r="J43" s="24">
        <v>325</v>
      </c>
      <c r="K43" s="23">
        <v>0.9</v>
      </c>
      <c r="L43" s="25">
        <v>0.04</v>
      </c>
      <c r="M43" s="25"/>
      <c r="N43" s="25">
        <v>7.6</v>
      </c>
      <c r="O43" s="25"/>
      <c r="P43" s="25">
        <v>8</v>
      </c>
      <c r="Q43" s="21" t="s">
        <v>44</v>
      </c>
    </row>
    <row r="44" spans="1:17" ht="14.25">
      <c r="A44" s="45"/>
      <c r="B44" s="21" t="s">
        <v>132</v>
      </c>
      <c r="C44" s="21" t="s">
        <v>128</v>
      </c>
      <c r="D44" s="21" t="s">
        <v>133</v>
      </c>
      <c r="E44" s="22">
        <v>0.047025000000000004</v>
      </c>
      <c r="F44" s="23">
        <v>15</v>
      </c>
      <c r="G44" s="23">
        <v>31.35</v>
      </c>
      <c r="H44" s="24">
        <v>780</v>
      </c>
      <c r="I44" s="23">
        <v>34</v>
      </c>
      <c r="J44" s="24">
        <v>510</v>
      </c>
      <c r="K44" s="23">
        <v>1.4</v>
      </c>
      <c r="L44" s="25">
        <v>0.06</v>
      </c>
      <c r="M44" s="25"/>
      <c r="N44" s="25">
        <v>8.8</v>
      </c>
      <c r="O44" s="25"/>
      <c r="P44" s="25">
        <v>8</v>
      </c>
      <c r="Q44" s="21" t="s">
        <v>44</v>
      </c>
    </row>
    <row r="45" spans="1:17" ht="14.25">
      <c r="A45" s="45"/>
      <c r="B45" s="21" t="s">
        <v>134</v>
      </c>
      <c r="C45" s="21" t="s">
        <v>42</v>
      </c>
      <c r="D45" s="21" t="s">
        <v>135</v>
      </c>
      <c r="E45" s="22">
        <v>0.155</v>
      </c>
      <c r="F45" s="23">
        <v>31</v>
      </c>
      <c r="G45" s="23">
        <v>50</v>
      </c>
      <c r="H45" s="24">
        <v>1300</v>
      </c>
      <c r="I45" s="23">
        <v>47</v>
      </c>
      <c r="J45" s="24">
        <v>1460</v>
      </c>
      <c r="K45" s="23">
        <v>3.5</v>
      </c>
      <c r="L45" s="25">
        <v>0.27</v>
      </c>
      <c r="M45" s="25"/>
      <c r="N45" s="25">
        <v>13.5</v>
      </c>
      <c r="O45" s="25"/>
      <c r="P45" s="25">
        <v>8</v>
      </c>
      <c r="Q45" s="21" t="s">
        <v>44</v>
      </c>
    </row>
    <row r="46" spans="1:17" ht="14.25">
      <c r="A46" s="45"/>
      <c r="B46" s="21" t="s">
        <v>136</v>
      </c>
      <c r="C46" s="21" t="s">
        <v>137</v>
      </c>
      <c r="D46" s="21" t="s">
        <v>138</v>
      </c>
      <c r="E46" s="22">
        <v>0.393762</v>
      </c>
      <c r="F46" s="23">
        <v>58</v>
      </c>
      <c r="G46" s="23">
        <v>67.89</v>
      </c>
      <c r="H46" s="24">
        <v>2200</v>
      </c>
      <c r="I46" s="23">
        <v>57</v>
      </c>
      <c r="J46" s="24">
        <v>3300</v>
      </c>
      <c r="K46" s="23">
        <v>8</v>
      </c>
      <c r="L46" s="25">
        <v>0.38</v>
      </c>
      <c r="M46" s="25"/>
      <c r="N46" s="25">
        <v>16.4</v>
      </c>
      <c r="O46" s="25">
        <v>43.4</v>
      </c>
      <c r="P46" s="25">
        <v>10</v>
      </c>
      <c r="Q46" s="21" t="s">
        <v>44</v>
      </c>
    </row>
    <row r="47" spans="1:17" ht="14.25">
      <c r="A47" s="45"/>
      <c r="B47" s="26" t="s">
        <v>139</v>
      </c>
      <c r="C47" s="26" t="s">
        <v>137</v>
      </c>
      <c r="D47" s="26" t="s">
        <v>140</v>
      </c>
      <c r="E47" s="27">
        <v>0.6027840000000001</v>
      </c>
      <c r="F47" s="28">
        <v>69</v>
      </c>
      <c r="G47" s="28">
        <v>87.36</v>
      </c>
      <c r="H47" s="29">
        <v>2100</v>
      </c>
      <c r="I47" s="28">
        <v>68</v>
      </c>
      <c r="J47" s="29">
        <v>4700</v>
      </c>
      <c r="K47" s="28">
        <v>12</v>
      </c>
      <c r="L47" s="30">
        <v>0.54</v>
      </c>
      <c r="M47" s="30"/>
      <c r="N47" s="30">
        <v>20.1</v>
      </c>
      <c r="O47" s="30"/>
      <c r="P47" s="30">
        <v>12</v>
      </c>
      <c r="Q47" s="26" t="s">
        <v>44</v>
      </c>
    </row>
    <row r="48" spans="1:17" ht="14.25">
      <c r="A48" s="45" t="s">
        <v>357</v>
      </c>
      <c r="B48" s="16" t="s">
        <v>141</v>
      </c>
      <c r="C48" s="16" t="s">
        <v>53</v>
      </c>
      <c r="D48" s="16" t="s">
        <v>142</v>
      </c>
      <c r="E48" s="17">
        <v>0.023500800000000002</v>
      </c>
      <c r="F48" s="18">
        <v>14.4</v>
      </c>
      <c r="G48" s="18">
        <v>16.32</v>
      </c>
      <c r="H48" s="19">
        <v>1200</v>
      </c>
      <c r="I48" s="18">
        <v>21.3</v>
      </c>
      <c r="J48" s="19">
        <v>308</v>
      </c>
      <c r="K48" s="18">
        <v>1.9</v>
      </c>
      <c r="L48" s="20">
        <v>0.12</v>
      </c>
      <c r="M48" s="20"/>
      <c r="N48" s="20">
        <v>3.5</v>
      </c>
      <c r="O48" s="20">
        <v>8.6</v>
      </c>
      <c r="P48" s="20">
        <v>10</v>
      </c>
      <c r="Q48" s="16" t="s">
        <v>62</v>
      </c>
    </row>
    <row r="49" spans="1:17" ht="14.25">
      <c r="A49" s="45"/>
      <c r="B49" s="21" t="s">
        <v>143</v>
      </c>
      <c r="C49" s="21" t="s">
        <v>53</v>
      </c>
      <c r="D49" s="21" t="s">
        <v>144</v>
      </c>
      <c r="E49" s="22">
        <v>0.0838926</v>
      </c>
      <c r="F49" s="23">
        <v>19.8</v>
      </c>
      <c r="G49" s="23">
        <v>42.37</v>
      </c>
      <c r="H49" s="24">
        <v>1100</v>
      </c>
      <c r="I49" s="23">
        <v>34.6</v>
      </c>
      <c r="J49" s="24">
        <v>670</v>
      </c>
      <c r="K49" s="23">
        <v>3.3</v>
      </c>
      <c r="L49" s="25">
        <v>0.31</v>
      </c>
      <c r="M49" s="25"/>
      <c r="N49" s="25">
        <v>8.5</v>
      </c>
      <c r="O49" s="25">
        <v>27.3</v>
      </c>
      <c r="P49" s="33" t="s">
        <v>67</v>
      </c>
      <c r="Q49" s="21" t="s">
        <v>145</v>
      </c>
    </row>
    <row r="50" spans="1:17" ht="14.25">
      <c r="A50" s="45"/>
      <c r="B50" s="16" t="s">
        <v>146</v>
      </c>
      <c r="C50" s="16" t="s">
        <v>53</v>
      </c>
      <c r="D50" s="16" t="s">
        <v>147</v>
      </c>
      <c r="E50" s="17">
        <v>0.130464</v>
      </c>
      <c r="F50" s="18">
        <v>24</v>
      </c>
      <c r="G50" s="18">
        <v>54.36</v>
      </c>
      <c r="H50" s="19">
        <v>1400</v>
      </c>
      <c r="I50" s="18">
        <v>39.6</v>
      </c>
      <c r="J50" s="19">
        <v>950</v>
      </c>
      <c r="K50" s="18">
        <v>5.1</v>
      </c>
      <c r="L50" s="20">
        <v>0.42</v>
      </c>
      <c r="M50" s="20"/>
      <c r="N50" s="20">
        <v>9.05</v>
      </c>
      <c r="O50" s="20">
        <v>36.4</v>
      </c>
      <c r="P50" s="20" t="s">
        <v>55</v>
      </c>
      <c r="Q50" s="16" t="s">
        <v>145</v>
      </c>
    </row>
    <row r="51" spans="1:17" ht="14.25">
      <c r="A51" s="45"/>
      <c r="B51" s="21" t="s">
        <v>148</v>
      </c>
      <c r="C51" s="21" t="s">
        <v>53</v>
      </c>
      <c r="D51" s="21" t="s">
        <v>149</v>
      </c>
      <c r="E51" s="22">
        <v>0.16060800000000003</v>
      </c>
      <c r="F51" s="23">
        <v>42</v>
      </c>
      <c r="G51" s="23">
        <v>38.24</v>
      </c>
      <c r="H51" s="24">
        <v>2400</v>
      </c>
      <c r="I51" s="23">
        <v>39.3</v>
      </c>
      <c r="J51" s="24">
        <v>1630</v>
      </c>
      <c r="K51" s="23">
        <v>9.8</v>
      </c>
      <c r="L51" s="25">
        <v>0.6</v>
      </c>
      <c r="M51" s="25"/>
      <c r="N51" s="25">
        <v>8.45</v>
      </c>
      <c r="O51" s="25">
        <v>20</v>
      </c>
      <c r="P51" s="33">
        <v>8</v>
      </c>
      <c r="Q51" s="21" t="s">
        <v>62</v>
      </c>
    </row>
    <row r="52" spans="1:17" ht="14.25">
      <c r="A52" s="45"/>
      <c r="B52" s="16" t="s">
        <v>150</v>
      </c>
      <c r="C52" s="16" t="s">
        <v>53</v>
      </c>
      <c r="D52" s="16" t="s">
        <v>151</v>
      </c>
      <c r="E52" s="17">
        <v>0.316479</v>
      </c>
      <c r="F52" s="18">
        <v>41</v>
      </c>
      <c r="G52" s="18">
        <v>77.19</v>
      </c>
      <c r="H52" s="19">
        <v>2140</v>
      </c>
      <c r="I52" s="18">
        <v>47</v>
      </c>
      <c r="J52" s="19">
        <v>1927</v>
      </c>
      <c r="K52" s="18">
        <v>9.8</v>
      </c>
      <c r="L52" s="20">
        <v>0.79</v>
      </c>
      <c r="M52" s="20"/>
      <c r="N52" s="20">
        <v>9.8</v>
      </c>
      <c r="O52" s="20">
        <v>42.5</v>
      </c>
      <c r="P52" s="20">
        <v>8</v>
      </c>
      <c r="Q52" s="16" t="s">
        <v>62</v>
      </c>
    </row>
    <row r="53" spans="1:17" ht="14.25">
      <c r="A53" s="45"/>
      <c r="B53" s="21" t="s">
        <v>152</v>
      </c>
      <c r="C53" s="21" t="s">
        <v>53</v>
      </c>
      <c r="D53" s="21" t="s">
        <v>153</v>
      </c>
      <c r="E53" s="22">
        <v>0.19795000000000001</v>
      </c>
      <c r="F53" s="23">
        <v>37</v>
      </c>
      <c r="G53" s="23">
        <v>53.5</v>
      </c>
      <c r="H53" s="24">
        <v>2000</v>
      </c>
      <c r="I53" s="23">
        <v>41.8</v>
      </c>
      <c r="J53" s="24">
        <v>1550</v>
      </c>
      <c r="K53" s="23">
        <v>8.5</v>
      </c>
      <c r="L53" s="25">
        <v>0.64</v>
      </c>
      <c r="M53" s="25"/>
      <c r="N53" s="25">
        <v>8.45</v>
      </c>
      <c r="O53" s="25">
        <v>31.5</v>
      </c>
      <c r="P53" s="33">
        <v>8</v>
      </c>
      <c r="Q53" s="21" t="s">
        <v>62</v>
      </c>
    </row>
    <row r="54" spans="1:17" ht="14.25">
      <c r="A54" s="45"/>
      <c r="B54" s="16" t="s">
        <v>154</v>
      </c>
      <c r="C54" s="16" t="s">
        <v>53</v>
      </c>
      <c r="D54" s="16" t="s">
        <v>155</v>
      </c>
      <c r="E54" s="17">
        <v>0.600538</v>
      </c>
      <c r="F54" s="18">
        <v>86</v>
      </c>
      <c r="G54" s="18">
        <v>69.83</v>
      </c>
      <c r="H54" s="19">
        <v>4300</v>
      </c>
      <c r="I54" s="18">
        <v>48.2</v>
      </c>
      <c r="J54" s="19">
        <v>4145</v>
      </c>
      <c r="K54" s="18">
        <v>22</v>
      </c>
      <c r="L54" s="20">
        <v>1.65</v>
      </c>
      <c r="M54" s="20"/>
      <c r="N54" s="20">
        <v>9.6</v>
      </c>
      <c r="O54" s="20">
        <v>39.4</v>
      </c>
      <c r="P54" s="20">
        <v>10</v>
      </c>
      <c r="Q54" s="16" t="s">
        <v>62</v>
      </c>
    </row>
    <row r="55" spans="1:17" ht="14.25">
      <c r="A55" s="45"/>
      <c r="B55" s="21" t="s">
        <v>156</v>
      </c>
      <c r="C55" s="21" t="s">
        <v>53</v>
      </c>
      <c r="D55" s="21" t="s">
        <v>157</v>
      </c>
      <c r="E55" s="22">
        <v>0.8207340000000001</v>
      </c>
      <c r="F55" s="23">
        <v>111</v>
      </c>
      <c r="G55" s="23">
        <v>73.94</v>
      </c>
      <c r="H55" s="24">
        <v>4690</v>
      </c>
      <c r="I55" s="23">
        <v>58</v>
      </c>
      <c r="J55" s="24">
        <v>6440</v>
      </c>
      <c r="K55" s="23">
        <v>34</v>
      </c>
      <c r="L55" s="25">
        <v>3.1</v>
      </c>
      <c r="M55" s="25"/>
      <c r="N55" s="25">
        <v>13.7</v>
      </c>
      <c r="O55" s="25">
        <v>44.5</v>
      </c>
      <c r="P55" s="33" t="s">
        <v>86</v>
      </c>
      <c r="Q55" s="21" t="s">
        <v>62</v>
      </c>
    </row>
    <row r="56" spans="1:17" ht="14.25">
      <c r="A56" s="45"/>
      <c r="B56" s="16" t="s">
        <v>158</v>
      </c>
      <c r="C56" s="16" t="s">
        <v>53</v>
      </c>
      <c r="D56" s="16" t="s">
        <v>159</v>
      </c>
      <c r="E56" s="17">
        <v>1.5854115</v>
      </c>
      <c r="F56" s="18">
        <v>118.5</v>
      </c>
      <c r="G56" s="18">
        <v>133.79</v>
      </c>
      <c r="H56" s="19">
        <v>4400</v>
      </c>
      <c r="I56" s="18">
        <v>67.5</v>
      </c>
      <c r="J56" s="19">
        <v>8002</v>
      </c>
      <c r="K56" s="18">
        <v>41</v>
      </c>
      <c r="L56" s="20">
        <v>3.5</v>
      </c>
      <c r="M56" s="20"/>
      <c r="N56" s="20">
        <v>16.6</v>
      </c>
      <c r="O56" s="20">
        <v>88.8</v>
      </c>
      <c r="P56" s="20" t="s">
        <v>160</v>
      </c>
      <c r="Q56" s="16" t="s">
        <v>62</v>
      </c>
    </row>
    <row r="57" spans="1:17" ht="14.25">
      <c r="A57" s="45"/>
      <c r="B57" s="21" t="s">
        <v>161</v>
      </c>
      <c r="C57" s="21" t="s">
        <v>53</v>
      </c>
      <c r="D57" s="21" t="s">
        <v>162</v>
      </c>
      <c r="E57" s="22">
        <v>1.3343226000000001</v>
      </c>
      <c r="F57" s="23">
        <v>101.4</v>
      </c>
      <c r="G57" s="23">
        <v>131.59</v>
      </c>
      <c r="H57" s="24">
        <v>3800</v>
      </c>
      <c r="I57" s="23">
        <v>67.1</v>
      </c>
      <c r="J57" s="24">
        <v>6804</v>
      </c>
      <c r="K57" s="23">
        <v>36</v>
      </c>
      <c r="L57" s="25">
        <v>2.85</v>
      </c>
      <c r="M57" s="25"/>
      <c r="N57" s="25">
        <v>15.7</v>
      </c>
      <c r="O57" s="25">
        <v>88.7</v>
      </c>
      <c r="P57" s="33">
        <v>12</v>
      </c>
      <c r="Q57" s="21" t="s">
        <v>62</v>
      </c>
    </row>
    <row r="58" spans="1:17" ht="14.25">
      <c r="A58" s="45"/>
      <c r="B58" s="16" t="s">
        <v>163</v>
      </c>
      <c r="C58" s="16" t="s">
        <v>53</v>
      </c>
      <c r="D58" s="16" t="s">
        <v>164</v>
      </c>
      <c r="E58" s="17">
        <v>1.6592</v>
      </c>
      <c r="F58" s="18">
        <v>122</v>
      </c>
      <c r="G58" s="18">
        <v>136</v>
      </c>
      <c r="H58" s="19">
        <v>3950</v>
      </c>
      <c r="I58" s="18">
        <v>68</v>
      </c>
      <c r="J58" s="19">
        <v>8350</v>
      </c>
      <c r="K58" s="18">
        <v>43</v>
      </c>
      <c r="L58" s="20">
        <v>4.2</v>
      </c>
      <c r="M58" s="20"/>
      <c r="N58" s="20"/>
      <c r="O58" s="20"/>
      <c r="P58" s="20"/>
      <c r="Q58" s="16"/>
    </row>
    <row r="59" spans="1:17" ht="14.25">
      <c r="A59" s="45"/>
      <c r="B59" s="21" t="s">
        <v>165</v>
      </c>
      <c r="C59" s="21" t="s">
        <v>53</v>
      </c>
      <c r="D59" s="21" t="s">
        <v>166</v>
      </c>
      <c r="E59" s="22">
        <v>2.330112</v>
      </c>
      <c r="F59" s="23">
        <v>148</v>
      </c>
      <c r="G59" s="23">
        <v>157.44</v>
      </c>
      <c r="H59" s="24">
        <v>4860</v>
      </c>
      <c r="I59" s="23">
        <v>77</v>
      </c>
      <c r="J59" s="24">
        <v>11300</v>
      </c>
      <c r="K59" s="23">
        <v>60</v>
      </c>
      <c r="L59" s="25">
        <v>4.8</v>
      </c>
      <c r="M59" s="25"/>
      <c r="N59" s="25">
        <v>17.3</v>
      </c>
      <c r="O59" s="25">
        <v>108</v>
      </c>
      <c r="P59" s="33">
        <v>12</v>
      </c>
      <c r="Q59" s="21" t="s">
        <v>62</v>
      </c>
    </row>
    <row r="60" spans="1:17" ht="14.25">
      <c r="A60" s="45"/>
      <c r="B60" s="16" t="s">
        <v>167</v>
      </c>
      <c r="C60" s="16" t="s">
        <v>53</v>
      </c>
      <c r="D60" s="16" t="s">
        <v>168</v>
      </c>
      <c r="E60" s="17">
        <v>5.52184</v>
      </c>
      <c r="F60" s="18">
        <v>230</v>
      </c>
      <c r="G60" s="18">
        <v>240.08</v>
      </c>
      <c r="H60" s="19">
        <v>6110</v>
      </c>
      <c r="I60" s="18">
        <v>94</v>
      </c>
      <c r="J60" s="19">
        <v>21600</v>
      </c>
      <c r="K60" s="18">
        <v>115</v>
      </c>
      <c r="L60" s="20">
        <v>9.2</v>
      </c>
      <c r="M60" s="20"/>
      <c r="N60" s="20">
        <v>21.3</v>
      </c>
      <c r="O60" s="20">
        <v>170</v>
      </c>
      <c r="P60" s="20">
        <v>12</v>
      </c>
      <c r="Q60" s="16" t="s">
        <v>62</v>
      </c>
    </row>
    <row r="61" spans="1:17" ht="14.25">
      <c r="A61" s="45"/>
      <c r="B61" s="21" t="s">
        <v>169</v>
      </c>
      <c r="C61" s="21" t="s">
        <v>53</v>
      </c>
      <c r="D61" s="21" t="s">
        <v>170</v>
      </c>
      <c r="E61" s="22">
        <v>9.802442000000001</v>
      </c>
      <c r="F61" s="23">
        <v>247</v>
      </c>
      <c r="G61" s="23">
        <v>396.86</v>
      </c>
      <c r="H61" s="24">
        <v>5670</v>
      </c>
      <c r="I61" s="23">
        <v>109</v>
      </c>
      <c r="J61" s="24">
        <v>27100</v>
      </c>
      <c r="K61" s="23">
        <v>139</v>
      </c>
      <c r="L61" s="25">
        <v>1.25</v>
      </c>
      <c r="M61" s="25"/>
      <c r="N61" s="25">
        <v>23.8</v>
      </c>
      <c r="O61" s="25">
        <v>294</v>
      </c>
      <c r="P61" s="33">
        <v>12</v>
      </c>
      <c r="Q61" s="21" t="s">
        <v>62</v>
      </c>
    </row>
    <row r="62" spans="1:17" ht="14.25">
      <c r="A62" s="45"/>
      <c r="B62" s="34" t="s">
        <v>171</v>
      </c>
      <c r="C62" s="34" t="s">
        <v>53</v>
      </c>
      <c r="D62" s="34" t="s">
        <v>172</v>
      </c>
      <c r="E62" s="35">
        <v>37.7618</v>
      </c>
      <c r="F62" s="36">
        <v>698</v>
      </c>
      <c r="G62" s="36">
        <v>541</v>
      </c>
      <c r="H62" s="37">
        <v>10500</v>
      </c>
      <c r="I62" s="36">
        <v>145</v>
      </c>
      <c r="J62" s="37">
        <v>101530</v>
      </c>
      <c r="K62" s="36">
        <v>519</v>
      </c>
      <c r="L62" s="38" t="s">
        <v>173</v>
      </c>
      <c r="M62" s="38"/>
      <c r="N62" s="38"/>
      <c r="O62" s="38"/>
      <c r="P62" s="38"/>
      <c r="Q62" s="34"/>
    </row>
    <row r="63" spans="1:17" ht="14.25">
      <c r="A63" s="45" t="s">
        <v>358</v>
      </c>
      <c r="B63" s="16" t="s">
        <v>174</v>
      </c>
      <c r="C63" s="16" t="s">
        <v>42</v>
      </c>
      <c r="D63" s="16" t="s">
        <v>175</v>
      </c>
      <c r="E63" s="17">
        <v>0.010165</v>
      </c>
      <c r="F63" s="18">
        <v>10.7</v>
      </c>
      <c r="G63" s="18">
        <v>9.5</v>
      </c>
      <c r="H63" s="19">
        <v>1120</v>
      </c>
      <c r="I63" s="18">
        <v>15.5</v>
      </c>
      <c r="J63" s="19">
        <v>165</v>
      </c>
      <c r="K63" s="18">
        <v>0.8</v>
      </c>
      <c r="L63" s="20">
        <v>0.03</v>
      </c>
      <c r="M63" s="20"/>
      <c r="N63" s="20">
        <v>3.4</v>
      </c>
      <c r="O63" s="20"/>
      <c r="P63" s="20">
        <v>6</v>
      </c>
      <c r="Q63" s="16" t="s">
        <v>44</v>
      </c>
    </row>
    <row r="64" spans="1:17" ht="14.25">
      <c r="A64" s="45"/>
      <c r="B64" s="21" t="s">
        <v>176</v>
      </c>
      <c r="C64" s="21" t="s">
        <v>42</v>
      </c>
      <c r="D64" s="21" t="s">
        <v>177</v>
      </c>
      <c r="E64" s="22">
        <v>0.025504100000000005</v>
      </c>
      <c r="F64" s="23">
        <v>11.3</v>
      </c>
      <c r="G64" s="23">
        <v>22.57</v>
      </c>
      <c r="H64" s="24">
        <v>1025</v>
      </c>
      <c r="I64" s="23">
        <v>19.3</v>
      </c>
      <c r="J64" s="24">
        <v>215</v>
      </c>
      <c r="K64" s="23">
        <v>1.1</v>
      </c>
      <c r="L64" s="25">
        <v>0.04</v>
      </c>
      <c r="M64" s="25"/>
      <c r="N64" s="25">
        <v>5.6</v>
      </c>
      <c r="O64" s="25"/>
      <c r="P64" s="25">
        <v>8</v>
      </c>
      <c r="Q64" s="21" t="s">
        <v>44</v>
      </c>
    </row>
    <row r="65" spans="1:17" ht="14.25">
      <c r="A65" s="45"/>
      <c r="B65" s="16" t="s">
        <v>178</v>
      </c>
      <c r="C65" s="16" t="s">
        <v>42</v>
      </c>
      <c r="D65" s="16" t="s">
        <v>179</v>
      </c>
      <c r="E65" s="17">
        <v>0.04563</v>
      </c>
      <c r="F65" s="18">
        <v>19.5</v>
      </c>
      <c r="G65" s="18">
        <v>23.4</v>
      </c>
      <c r="H65" s="19">
        <v>1475</v>
      </c>
      <c r="I65" s="18">
        <v>24.2</v>
      </c>
      <c r="J65" s="19">
        <v>472</v>
      </c>
      <c r="K65" s="18">
        <v>2.4</v>
      </c>
      <c r="L65" s="20">
        <v>0.09</v>
      </c>
      <c r="M65" s="20"/>
      <c r="N65" s="20">
        <v>7.6</v>
      </c>
      <c r="O65" s="20"/>
      <c r="P65" s="20">
        <v>10</v>
      </c>
      <c r="Q65" s="16" t="s">
        <v>44</v>
      </c>
    </row>
    <row r="66" spans="1:17" ht="14.25">
      <c r="A66" s="45"/>
      <c r="B66" s="21" t="s">
        <v>180</v>
      </c>
      <c r="C66" s="21" t="s">
        <v>42</v>
      </c>
      <c r="D66" s="21" t="s">
        <v>181</v>
      </c>
      <c r="E66" s="22">
        <v>0.12098300000000002</v>
      </c>
      <c r="F66" s="23">
        <v>33.7</v>
      </c>
      <c r="G66" s="23">
        <v>35.9</v>
      </c>
      <c r="H66" s="24">
        <v>2230</v>
      </c>
      <c r="I66" s="23">
        <v>29.5</v>
      </c>
      <c r="J66" s="24">
        <v>999</v>
      </c>
      <c r="K66" s="23">
        <v>5</v>
      </c>
      <c r="L66" s="25">
        <v>0.16</v>
      </c>
      <c r="M66" s="25"/>
      <c r="N66" s="25">
        <v>9.45</v>
      </c>
      <c r="O66" s="25"/>
      <c r="P66" s="25">
        <v>8</v>
      </c>
      <c r="Q66" s="21" t="s">
        <v>44</v>
      </c>
    </row>
    <row r="67" spans="1:17" ht="14.25">
      <c r="A67" s="45"/>
      <c r="B67" s="34" t="s">
        <v>182</v>
      </c>
      <c r="C67" s="34" t="s">
        <v>42</v>
      </c>
      <c r="D67" s="34" t="s">
        <v>183</v>
      </c>
      <c r="E67" s="35">
        <v>0.499745</v>
      </c>
      <c r="F67" s="36">
        <v>78.7</v>
      </c>
      <c r="G67" s="36">
        <v>63.5</v>
      </c>
      <c r="H67" s="37">
        <v>3950</v>
      </c>
      <c r="I67" s="36">
        <v>41.1</v>
      </c>
      <c r="J67" s="37">
        <v>3230</v>
      </c>
      <c r="K67" s="36">
        <v>16</v>
      </c>
      <c r="L67" s="38">
        <v>0.5</v>
      </c>
      <c r="M67" s="38"/>
      <c r="N67" s="38">
        <v>12.45</v>
      </c>
      <c r="O67" s="38"/>
      <c r="P67" s="38">
        <v>10</v>
      </c>
      <c r="Q67" s="34" t="s">
        <v>44</v>
      </c>
    </row>
    <row r="68" spans="1:17" ht="14.25">
      <c r="A68" s="45" t="s">
        <v>359</v>
      </c>
      <c r="B68" s="16" t="s">
        <v>184</v>
      </c>
      <c r="C68" s="16" t="s">
        <v>185</v>
      </c>
      <c r="D68" s="16" t="s">
        <v>186</v>
      </c>
      <c r="E68" s="17">
        <v>0.007220910000000001</v>
      </c>
      <c r="F68" s="18">
        <v>9.39</v>
      </c>
      <c r="G68" s="18">
        <v>7.69</v>
      </c>
      <c r="H68" s="19">
        <v>1000</v>
      </c>
      <c r="I68" s="18">
        <v>17.8</v>
      </c>
      <c r="J68" s="19">
        <v>167</v>
      </c>
      <c r="K68" s="18">
        <v>1.1</v>
      </c>
      <c r="L68" s="20">
        <v>0.072</v>
      </c>
      <c r="M68" s="20">
        <v>5.4</v>
      </c>
      <c r="N68" s="20"/>
      <c r="O68" s="20"/>
      <c r="P68" s="20"/>
      <c r="Q68" s="16"/>
    </row>
    <row r="69" spans="1:17" ht="14.25">
      <c r="A69" s="45"/>
      <c r="B69" s="21" t="s">
        <v>187</v>
      </c>
      <c r="C69" s="21" t="s">
        <v>185</v>
      </c>
      <c r="D69" s="21" t="s">
        <v>188</v>
      </c>
      <c r="E69" s="22">
        <v>0.02875</v>
      </c>
      <c r="F69" s="23">
        <v>12.5</v>
      </c>
      <c r="G69" s="23">
        <v>23</v>
      </c>
      <c r="H69" s="24">
        <v>870</v>
      </c>
      <c r="I69" s="23">
        <v>30.6</v>
      </c>
      <c r="J69" s="24">
        <v>382</v>
      </c>
      <c r="K69" s="23">
        <v>2.1</v>
      </c>
      <c r="L69" s="25">
        <v>0.14</v>
      </c>
      <c r="M69" s="25">
        <v>8.6</v>
      </c>
      <c r="N69" s="25">
        <v>6.9</v>
      </c>
      <c r="O69" s="25"/>
      <c r="P69" s="25">
        <v>10</v>
      </c>
      <c r="Q69" s="21" t="s">
        <v>44</v>
      </c>
    </row>
    <row r="70" spans="1:17" ht="14.25">
      <c r="A70" s="45"/>
      <c r="B70" s="16" t="s">
        <v>189</v>
      </c>
      <c r="C70" s="16" t="s">
        <v>185</v>
      </c>
      <c r="D70" s="16" t="s">
        <v>190</v>
      </c>
      <c r="E70" s="17">
        <v>0.042636</v>
      </c>
      <c r="F70" s="18">
        <v>22.8</v>
      </c>
      <c r="G70" s="18">
        <v>18.7</v>
      </c>
      <c r="H70" s="19">
        <v>1150</v>
      </c>
      <c r="I70" s="18">
        <v>40.2</v>
      </c>
      <c r="J70" s="19">
        <v>917</v>
      </c>
      <c r="K70" s="18">
        <v>4.5</v>
      </c>
      <c r="L70" s="20">
        <v>0.35</v>
      </c>
      <c r="M70" s="20">
        <v>20</v>
      </c>
      <c r="N70" s="20"/>
      <c r="O70" s="20"/>
      <c r="P70" s="20"/>
      <c r="Q70" s="16"/>
    </row>
    <row r="71" spans="1:17" ht="14.25">
      <c r="A71" s="45"/>
      <c r="B71" s="21" t="s">
        <v>191</v>
      </c>
      <c r="C71" s="21" t="s">
        <v>185</v>
      </c>
      <c r="D71" s="21" t="s">
        <v>192</v>
      </c>
      <c r="E71" s="22">
        <v>0.123488</v>
      </c>
      <c r="F71" s="23">
        <v>22.7</v>
      </c>
      <c r="G71" s="23">
        <v>54.4</v>
      </c>
      <c r="H71" s="24">
        <v>940</v>
      </c>
      <c r="I71" s="23">
        <v>46.1</v>
      </c>
      <c r="J71" s="24">
        <v>10473</v>
      </c>
      <c r="K71" s="23">
        <v>5.3</v>
      </c>
      <c r="L71" s="25">
        <v>0.4</v>
      </c>
      <c r="M71" s="25">
        <v>27</v>
      </c>
      <c r="N71" s="25">
        <v>12.2</v>
      </c>
      <c r="O71" s="25"/>
      <c r="P71" s="25">
        <v>12</v>
      </c>
      <c r="Q71" s="21" t="s">
        <v>44</v>
      </c>
    </row>
    <row r="72" spans="1:17" ht="14.25">
      <c r="A72" s="45"/>
      <c r="B72" s="16" t="s">
        <v>360</v>
      </c>
      <c r="C72" s="16" t="s">
        <v>185</v>
      </c>
      <c r="D72" s="16" t="s">
        <v>193</v>
      </c>
      <c r="E72" s="17">
        <v>0.39672</v>
      </c>
      <c r="F72" s="18">
        <v>46.4</v>
      </c>
      <c r="G72" s="18">
        <v>85.5</v>
      </c>
      <c r="H72" s="19">
        <v>1560</v>
      </c>
      <c r="I72" s="18">
        <v>59.2</v>
      </c>
      <c r="J72" s="19">
        <v>2748</v>
      </c>
      <c r="K72" s="18">
        <v>13</v>
      </c>
      <c r="L72" s="20">
        <v>1.11</v>
      </c>
      <c r="M72" s="20">
        <v>63</v>
      </c>
      <c r="N72" s="20">
        <v>14.7</v>
      </c>
      <c r="O72" s="20"/>
      <c r="P72" s="20">
        <v>12</v>
      </c>
      <c r="Q72" s="16" t="s">
        <v>44</v>
      </c>
    </row>
    <row r="73" spans="1:17" ht="14.25">
      <c r="A73" s="45"/>
      <c r="B73" s="21" t="s">
        <v>194</v>
      </c>
      <c r="C73" s="21" t="s">
        <v>185</v>
      </c>
      <c r="D73" s="21" t="s">
        <v>195</v>
      </c>
      <c r="E73" s="22">
        <v>0.206793</v>
      </c>
      <c r="F73" s="23">
        <v>33.3</v>
      </c>
      <c r="G73" s="23">
        <v>62.1</v>
      </c>
      <c r="H73" s="24">
        <v>1560</v>
      </c>
      <c r="I73" s="23">
        <v>46.2</v>
      </c>
      <c r="J73" s="24">
        <v>1539</v>
      </c>
      <c r="K73" s="23">
        <v>11</v>
      </c>
      <c r="L73" s="25">
        <v>0.65</v>
      </c>
      <c r="M73" s="25">
        <v>45</v>
      </c>
      <c r="N73" s="25">
        <v>14.7</v>
      </c>
      <c r="O73" s="25"/>
      <c r="P73" s="25">
        <v>12</v>
      </c>
      <c r="Q73" s="21" t="s">
        <v>44</v>
      </c>
    </row>
    <row r="74" spans="1:17" ht="14.25">
      <c r="A74" s="45"/>
      <c r="B74" s="16" t="s">
        <v>196</v>
      </c>
      <c r="C74" s="16" t="s">
        <v>185</v>
      </c>
      <c r="D74" s="16" t="s">
        <v>197</v>
      </c>
      <c r="E74" s="17">
        <v>0.5896800000000001</v>
      </c>
      <c r="F74" s="18">
        <v>54.6</v>
      </c>
      <c r="G74" s="18">
        <v>108</v>
      </c>
      <c r="H74" s="19">
        <v>1540</v>
      </c>
      <c r="I74" s="18">
        <v>73.1</v>
      </c>
      <c r="J74" s="19">
        <v>3995</v>
      </c>
      <c r="K74" s="18">
        <v>18</v>
      </c>
      <c r="L74" s="20">
        <v>1.56</v>
      </c>
      <c r="M74" s="20">
        <v>80</v>
      </c>
      <c r="N74" s="20">
        <v>20.5</v>
      </c>
      <c r="O74" s="20"/>
      <c r="P74" s="20">
        <v>12</v>
      </c>
      <c r="Q74" s="16" t="s">
        <v>44</v>
      </c>
    </row>
    <row r="75" spans="1:17" ht="14.25">
      <c r="A75" s="45"/>
      <c r="B75" s="26" t="s">
        <v>198</v>
      </c>
      <c r="C75" s="26" t="s">
        <v>185</v>
      </c>
      <c r="D75" s="26" t="s">
        <v>199</v>
      </c>
      <c r="E75" s="27">
        <v>0.7137</v>
      </c>
      <c r="F75" s="28">
        <v>61</v>
      </c>
      <c r="G75" s="28">
        <v>117</v>
      </c>
      <c r="H75" s="29">
        <v>1570</v>
      </c>
      <c r="I75" s="28">
        <v>81.6</v>
      </c>
      <c r="J75" s="29">
        <v>5035</v>
      </c>
      <c r="K75" s="28">
        <v>23</v>
      </c>
      <c r="L75" s="30">
        <v>2.03</v>
      </c>
      <c r="M75" s="30">
        <v>85</v>
      </c>
      <c r="N75" s="30">
        <v>22.8</v>
      </c>
      <c r="O75" s="30"/>
      <c r="P75" s="30">
        <v>12</v>
      </c>
      <c r="Q75" s="26" t="s">
        <v>44</v>
      </c>
    </row>
    <row r="76" spans="1:17" ht="14.25">
      <c r="A76" s="45" t="s">
        <v>361</v>
      </c>
      <c r="B76" s="16" t="s">
        <v>200</v>
      </c>
      <c r="C76" s="16" t="s">
        <v>201</v>
      </c>
      <c r="D76" s="16" t="s">
        <v>202</v>
      </c>
      <c r="E76" s="17">
        <v>0.0059368</v>
      </c>
      <c r="F76" s="18">
        <v>8.2</v>
      </c>
      <c r="G76" s="18">
        <v>7.24</v>
      </c>
      <c r="H76" s="19">
        <v>1270</v>
      </c>
      <c r="I76" s="18">
        <v>13.7</v>
      </c>
      <c r="J76" s="19">
        <v>111.8</v>
      </c>
      <c r="K76" s="18">
        <v>0.55</v>
      </c>
      <c r="L76" s="20"/>
      <c r="M76" s="20"/>
      <c r="N76" s="20"/>
      <c r="O76" s="20"/>
      <c r="P76" s="20"/>
      <c r="Q76" s="16"/>
    </row>
    <row r="77" spans="1:17" ht="14.25">
      <c r="A77" s="45"/>
      <c r="B77" s="21" t="s">
        <v>203</v>
      </c>
      <c r="C77" s="21" t="s">
        <v>185</v>
      </c>
      <c r="D77" s="21" t="s">
        <v>204</v>
      </c>
      <c r="E77" s="22">
        <v>0.005420800000000001</v>
      </c>
      <c r="F77" s="23">
        <v>8.47</v>
      </c>
      <c r="G77" s="23">
        <v>6.4</v>
      </c>
      <c r="H77" s="24">
        <v>610</v>
      </c>
      <c r="I77" s="23">
        <v>14.2</v>
      </c>
      <c r="J77" s="24">
        <v>120</v>
      </c>
      <c r="K77" s="23">
        <v>0.6</v>
      </c>
      <c r="L77" s="25"/>
      <c r="M77" s="25">
        <v>3.9</v>
      </c>
      <c r="N77" s="25">
        <v>2.2</v>
      </c>
      <c r="O77" s="25"/>
      <c r="P77" s="25">
        <v>8</v>
      </c>
      <c r="Q77" s="21" t="s">
        <v>62</v>
      </c>
    </row>
    <row r="78" spans="1:17" ht="14.25">
      <c r="A78" s="45"/>
      <c r="B78" s="16" t="s">
        <v>205</v>
      </c>
      <c r="C78" s="16" t="s">
        <v>185</v>
      </c>
      <c r="D78" s="16" t="s">
        <v>206</v>
      </c>
      <c r="E78" s="17">
        <v>0.007803900000000001</v>
      </c>
      <c r="F78" s="18">
        <v>11.7</v>
      </c>
      <c r="G78" s="18">
        <v>6.67</v>
      </c>
      <c r="H78" s="19">
        <v>870</v>
      </c>
      <c r="I78" s="18">
        <v>14</v>
      </c>
      <c r="J78" s="19">
        <v>174</v>
      </c>
      <c r="K78" s="18">
        <v>0.85</v>
      </c>
      <c r="L78" s="20"/>
      <c r="M78" s="39">
        <v>5</v>
      </c>
      <c r="N78" s="20">
        <v>1.9</v>
      </c>
      <c r="O78" s="20"/>
      <c r="P78" s="20">
        <v>10</v>
      </c>
      <c r="Q78" s="16" t="s">
        <v>62</v>
      </c>
    </row>
    <row r="79" spans="1:17" ht="14.25">
      <c r="A79" s="45"/>
      <c r="B79" s="21" t="s">
        <v>207</v>
      </c>
      <c r="C79" s="21" t="s">
        <v>185</v>
      </c>
      <c r="D79" s="21" t="s">
        <v>208</v>
      </c>
      <c r="E79" s="22">
        <v>0.019008000000000004</v>
      </c>
      <c r="F79" s="23">
        <v>17.6</v>
      </c>
      <c r="G79" s="23">
        <v>10.8</v>
      </c>
      <c r="H79" s="24">
        <v>1280</v>
      </c>
      <c r="I79" s="23">
        <v>19</v>
      </c>
      <c r="J79" s="24">
        <v>333</v>
      </c>
      <c r="K79" s="23">
        <v>1</v>
      </c>
      <c r="L79" s="25"/>
      <c r="M79" s="25">
        <v>9.5</v>
      </c>
      <c r="N79" s="25">
        <v>1.9</v>
      </c>
      <c r="O79" s="25"/>
      <c r="P79" s="25">
        <v>10</v>
      </c>
      <c r="Q79" s="21"/>
    </row>
    <row r="80" spans="1:17" ht="14.25">
      <c r="A80" s="45"/>
      <c r="B80" s="16" t="s">
        <v>209</v>
      </c>
      <c r="C80" s="16" t="s">
        <v>201</v>
      </c>
      <c r="D80" s="16" t="s">
        <v>210</v>
      </c>
      <c r="E80" s="17">
        <v>0.19851840000000004</v>
      </c>
      <c r="F80" s="18">
        <v>28.8</v>
      </c>
      <c r="G80" s="18">
        <v>68.93</v>
      </c>
      <c r="H80" s="19">
        <v>1140</v>
      </c>
      <c r="I80" s="18">
        <v>54.9</v>
      </c>
      <c r="J80" s="19">
        <v>1584.1</v>
      </c>
      <c r="K80" s="18">
        <v>1.8</v>
      </c>
      <c r="L80" s="20"/>
      <c r="M80" s="20"/>
      <c r="N80" s="20"/>
      <c r="O80" s="20"/>
      <c r="P80" s="20"/>
      <c r="Q80" s="16"/>
    </row>
    <row r="81" spans="1:17" ht="14.25">
      <c r="A81" s="45"/>
      <c r="B81" s="21" t="s">
        <v>211</v>
      </c>
      <c r="C81" s="21" t="s">
        <v>53</v>
      </c>
      <c r="D81" s="21" t="s">
        <v>212</v>
      </c>
      <c r="E81" s="22">
        <v>0.35571200000000003</v>
      </c>
      <c r="F81" s="23">
        <v>44.8</v>
      </c>
      <c r="G81" s="23">
        <v>79.4</v>
      </c>
      <c r="H81" s="24">
        <v>1920</v>
      </c>
      <c r="I81" s="23">
        <v>48.2</v>
      </c>
      <c r="J81" s="24">
        <v>2160</v>
      </c>
      <c r="K81" s="23">
        <v>11</v>
      </c>
      <c r="L81" s="25">
        <v>0.98</v>
      </c>
      <c r="M81" s="25">
        <v>87</v>
      </c>
      <c r="N81" s="25">
        <v>10.6</v>
      </c>
      <c r="O81" s="25">
        <v>48.4</v>
      </c>
      <c r="P81" s="25">
        <v>10</v>
      </c>
      <c r="Q81" s="21" t="s">
        <v>62</v>
      </c>
    </row>
    <row r="82" spans="1:17" ht="14.25">
      <c r="A82" s="45"/>
      <c r="B82" s="16" t="s">
        <v>213</v>
      </c>
      <c r="C82" s="16" t="s">
        <v>201</v>
      </c>
      <c r="D82" s="16" t="s">
        <v>214</v>
      </c>
      <c r="E82" s="17">
        <v>0.0734448</v>
      </c>
      <c r="F82" s="18">
        <v>52.8</v>
      </c>
      <c r="G82" s="18">
        <v>13.91</v>
      </c>
      <c r="H82" s="19">
        <v>4330</v>
      </c>
      <c r="I82" s="18">
        <v>27.2</v>
      </c>
      <c r="J82" s="19">
        <v>1435.7</v>
      </c>
      <c r="K82" s="18">
        <v>8.1</v>
      </c>
      <c r="L82" s="20"/>
      <c r="M82" s="20"/>
      <c r="N82" s="20"/>
      <c r="O82" s="20"/>
      <c r="P82" s="20"/>
      <c r="Q82" s="16"/>
    </row>
    <row r="83" spans="1:17" ht="14.25">
      <c r="A83" s="45"/>
      <c r="B83" s="21" t="s">
        <v>215</v>
      </c>
      <c r="C83" s="21" t="s">
        <v>53</v>
      </c>
      <c r="D83" s="21" t="s">
        <v>216</v>
      </c>
      <c r="E83" s="22">
        <v>0.93594</v>
      </c>
      <c r="F83" s="23">
        <v>82.1</v>
      </c>
      <c r="G83" s="23">
        <v>114</v>
      </c>
      <c r="H83" s="24">
        <v>2870</v>
      </c>
      <c r="I83" s="23">
        <v>64</v>
      </c>
      <c r="J83" s="24">
        <v>5257</v>
      </c>
      <c r="K83" s="23">
        <v>28</v>
      </c>
      <c r="L83" s="25">
        <v>2.3</v>
      </c>
      <c r="M83" s="25">
        <v>203</v>
      </c>
      <c r="N83" s="25">
        <v>16.1</v>
      </c>
      <c r="O83" s="25">
        <v>71.8</v>
      </c>
      <c r="P83" s="25" t="s">
        <v>217</v>
      </c>
      <c r="Q83" s="21" t="s">
        <v>218</v>
      </c>
    </row>
    <row r="84" spans="1:17" ht="14.25">
      <c r="A84" s="45"/>
      <c r="B84" s="16" t="s">
        <v>219</v>
      </c>
      <c r="C84" s="16" t="s">
        <v>53</v>
      </c>
      <c r="D84" s="16" t="s">
        <v>220</v>
      </c>
      <c r="E84" s="17">
        <v>1.2047200000000002</v>
      </c>
      <c r="F84" s="18">
        <v>81.4</v>
      </c>
      <c r="G84" s="18">
        <v>148</v>
      </c>
      <c r="H84" s="19">
        <v>2520</v>
      </c>
      <c r="I84" s="18">
        <v>75.5</v>
      </c>
      <c r="J84" s="19">
        <v>6143</v>
      </c>
      <c r="K84" s="18">
        <v>33</v>
      </c>
      <c r="L84" s="20">
        <v>2.7</v>
      </c>
      <c r="M84" s="20">
        <v>228</v>
      </c>
      <c r="N84" s="20">
        <v>21.8</v>
      </c>
      <c r="O84" s="20">
        <v>96.3</v>
      </c>
      <c r="P84" s="20" t="s">
        <v>217</v>
      </c>
      <c r="Q84" s="16" t="s">
        <v>218</v>
      </c>
    </row>
    <row r="85" spans="1:17" ht="14.25">
      <c r="A85" s="45"/>
      <c r="B85" s="21" t="s">
        <v>221</v>
      </c>
      <c r="C85" s="21" t="s">
        <v>201</v>
      </c>
      <c r="D85" s="21" t="s">
        <v>222</v>
      </c>
      <c r="E85" s="22">
        <v>0.8546250000000001</v>
      </c>
      <c r="F85" s="23">
        <v>107.5</v>
      </c>
      <c r="G85" s="23">
        <v>79.5</v>
      </c>
      <c r="H85" s="24">
        <v>4500</v>
      </c>
      <c r="I85" s="23">
        <v>45</v>
      </c>
      <c r="J85" s="24">
        <v>4833.8</v>
      </c>
      <c r="K85" s="23">
        <v>25</v>
      </c>
      <c r="L85" s="25"/>
      <c r="M85" s="25"/>
      <c r="N85" s="25"/>
      <c r="O85" s="25"/>
      <c r="P85" s="25"/>
      <c r="Q85" s="21"/>
    </row>
    <row r="86" spans="1:17" ht="14.25">
      <c r="A86" s="45"/>
      <c r="B86" s="16" t="s">
        <v>223</v>
      </c>
      <c r="C86" s="16" t="s">
        <v>201</v>
      </c>
      <c r="D86" s="16" t="s">
        <v>224</v>
      </c>
      <c r="E86" s="17">
        <v>1.356885</v>
      </c>
      <c r="F86" s="18">
        <v>85.5</v>
      </c>
      <c r="G86" s="18">
        <v>158.7</v>
      </c>
      <c r="H86" s="19">
        <v>2160</v>
      </c>
      <c r="I86" s="18">
        <v>75.4</v>
      </c>
      <c r="J86" s="19">
        <v>6673</v>
      </c>
      <c r="K86" s="18">
        <v>32</v>
      </c>
      <c r="L86" s="20"/>
      <c r="M86" s="20"/>
      <c r="N86" s="20"/>
      <c r="O86" s="20"/>
      <c r="P86" s="20"/>
      <c r="Q86" s="16"/>
    </row>
    <row r="87" spans="1:17" ht="14.25">
      <c r="A87" s="45"/>
      <c r="B87" s="21" t="s">
        <v>225</v>
      </c>
      <c r="C87" s="21" t="s">
        <v>201</v>
      </c>
      <c r="D87" s="21" t="s">
        <v>226</v>
      </c>
      <c r="E87" s="22">
        <v>1.61784</v>
      </c>
      <c r="F87" s="23">
        <v>107</v>
      </c>
      <c r="G87" s="23">
        <v>151.2</v>
      </c>
      <c r="H87" s="24">
        <v>3000</v>
      </c>
      <c r="I87" s="23">
        <v>72.8</v>
      </c>
      <c r="J87" s="24">
        <v>7790</v>
      </c>
      <c r="K87" s="23">
        <v>51</v>
      </c>
      <c r="L87" s="25"/>
      <c r="M87" s="25"/>
      <c r="N87" s="25">
        <v>26.4</v>
      </c>
      <c r="O87" s="25">
        <v>152.7</v>
      </c>
      <c r="P87" s="25">
        <v>12</v>
      </c>
      <c r="Q87" s="21" t="s">
        <v>62</v>
      </c>
    </row>
    <row r="88" spans="1:17" ht="14.25">
      <c r="A88" s="45"/>
      <c r="B88" s="16" t="s">
        <v>227</v>
      </c>
      <c r="C88" s="16" t="s">
        <v>53</v>
      </c>
      <c r="D88" s="16" t="s">
        <v>228</v>
      </c>
      <c r="E88" s="17">
        <v>2.3326000000000002</v>
      </c>
      <c r="F88" s="18">
        <v>107</v>
      </c>
      <c r="G88" s="18">
        <v>218</v>
      </c>
      <c r="H88" s="19">
        <v>2770</v>
      </c>
      <c r="I88" s="18">
        <v>90.8</v>
      </c>
      <c r="J88" s="19">
        <v>9682</v>
      </c>
      <c r="K88" s="18">
        <v>52</v>
      </c>
      <c r="L88" s="20">
        <v>4.2</v>
      </c>
      <c r="M88" s="20">
        <v>325</v>
      </c>
      <c r="N88" s="20">
        <v>26.1</v>
      </c>
      <c r="O88" s="20">
        <v>154.4</v>
      </c>
      <c r="P88" s="20" t="s">
        <v>229</v>
      </c>
      <c r="Q88" s="16" t="s">
        <v>62</v>
      </c>
    </row>
    <row r="89" spans="1:17" ht="14.25">
      <c r="A89" s="45"/>
      <c r="B89" s="21" t="s">
        <v>230</v>
      </c>
      <c r="C89" s="21" t="s">
        <v>231</v>
      </c>
      <c r="D89" s="21" t="s">
        <v>232</v>
      </c>
      <c r="E89" s="22">
        <v>2.77125</v>
      </c>
      <c r="F89" s="23">
        <v>125</v>
      </c>
      <c r="G89" s="23">
        <v>221.7</v>
      </c>
      <c r="H89" s="24">
        <v>3850</v>
      </c>
      <c r="I89" s="23">
        <v>84</v>
      </c>
      <c r="J89" s="24">
        <v>10530</v>
      </c>
      <c r="K89" s="23">
        <v>56</v>
      </c>
      <c r="L89" s="25"/>
      <c r="M89" s="25"/>
      <c r="N89" s="25">
        <v>28.2</v>
      </c>
      <c r="O89" s="25"/>
      <c r="P89" s="25">
        <v>12</v>
      </c>
      <c r="Q89" s="21" t="s">
        <v>62</v>
      </c>
    </row>
    <row r="90" spans="1:17" ht="14.25">
      <c r="A90" s="45"/>
      <c r="B90" s="16" t="s">
        <v>233</v>
      </c>
      <c r="C90" s="16" t="s">
        <v>231</v>
      </c>
      <c r="D90" s="16" t="s">
        <v>234</v>
      </c>
      <c r="E90" s="17">
        <v>3.4975</v>
      </c>
      <c r="F90" s="18">
        <v>125</v>
      </c>
      <c r="G90" s="18">
        <v>279.8</v>
      </c>
      <c r="H90" s="19">
        <v>3200</v>
      </c>
      <c r="I90" s="18">
        <v>96</v>
      </c>
      <c r="J90" s="19">
        <v>12000</v>
      </c>
      <c r="K90" s="18">
        <v>57.1</v>
      </c>
      <c r="L90" s="20"/>
      <c r="M90" s="20"/>
      <c r="N90" s="20">
        <v>28.4</v>
      </c>
      <c r="O90" s="20"/>
      <c r="P90" s="20">
        <v>16</v>
      </c>
      <c r="Q90" s="16" t="s">
        <v>62</v>
      </c>
    </row>
    <row r="91" spans="1:17" ht="14.25">
      <c r="A91" s="45"/>
      <c r="B91" s="21" t="s">
        <v>235</v>
      </c>
      <c r="C91" s="21" t="s">
        <v>53</v>
      </c>
      <c r="D91" s="21" t="s">
        <v>236</v>
      </c>
      <c r="E91" s="22">
        <v>3.7101</v>
      </c>
      <c r="F91" s="23">
        <v>149</v>
      </c>
      <c r="G91" s="23">
        <v>249</v>
      </c>
      <c r="H91" s="24">
        <v>3620</v>
      </c>
      <c r="I91" s="23">
        <v>98</v>
      </c>
      <c r="J91" s="24">
        <v>14587</v>
      </c>
      <c r="K91" s="23">
        <v>78</v>
      </c>
      <c r="L91" s="25">
        <v>6.3</v>
      </c>
      <c r="M91" s="25">
        <v>421</v>
      </c>
      <c r="N91" s="25">
        <v>27.8</v>
      </c>
      <c r="O91" s="25">
        <v>178.8</v>
      </c>
      <c r="P91" s="25">
        <v>16</v>
      </c>
      <c r="Q91" s="21" t="s">
        <v>62</v>
      </c>
    </row>
    <row r="92" spans="1:17" ht="14.25">
      <c r="A92" s="45"/>
      <c r="B92" s="16" t="s">
        <v>237</v>
      </c>
      <c r="C92" s="16" t="s">
        <v>53</v>
      </c>
      <c r="D92" s="16" t="s">
        <v>238</v>
      </c>
      <c r="E92" s="17">
        <v>4.3262</v>
      </c>
      <c r="F92" s="18">
        <v>194</v>
      </c>
      <c r="G92" s="18">
        <v>223</v>
      </c>
      <c r="H92" s="19">
        <v>4690</v>
      </c>
      <c r="I92" s="18">
        <v>98.8</v>
      </c>
      <c r="J92" s="19">
        <v>19163</v>
      </c>
      <c r="K92" s="18">
        <v>102</v>
      </c>
      <c r="L92" s="20">
        <v>8.6</v>
      </c>
      <c r="M92" s="20">
        <v>433</v>
      </c>
      <c r="N92" s="20">
        <v>27.8</v>
      </c>
      <c r="O92" s="20">
        <v>153.3</v>
      </c>
      <c r="P92" s="20">
        <v>16</v>
      </c>
      <c r="Q92" s="16" t="s">
        <v>62</v>
      </c>
    </row>
    <row r="93" spans="1:17" ht="14.25">
      <c r="A93" s="45"/>
      <c r="B93" s="21" t="s">
        <v>239</v>
      </c>
      <c r="C93" s="21" t="s">
        <v>53</v>
      </c>
      <c r="D93" s="21" t="s">
        <v>240</v>
      </c>
      <c r="E93" s="22">
        <v>5.496</v>
      </c>
      <c r="F93" s="23">
        <v>240</v>
      </c>
      <c r="G93" s="23">
        <v>229</v>
      </c>
      <c r="H93" s="24">
        <v>5340</v>
      </c>
      <c r="I93" s="23">
        <v>98.6</v>
      </c>
      <c r="J93" s="24">
        <v>23635</v>
      </c>
      <c r="K93" s="23">
        <v>116</v>
      </c>
      <c r="L93" s="25">
        <v>10.7</v>
      </c>
      <c r="M93" s="25">
        <v>509</v>
      </c>
      <c r="N93" s="25">
        <v>27.3</v>
      </c>
      <c r="O93" s="25">
        <v>159.7</v>
      </c>
      <c r="P93" s="25">
        <v>16</v>
      </c>
      <c r="Q93" s="21" t="s">
        <v>44</v>
      </c>
    </row>
    <row r="94" spans="1:17" ht="14.25">
      <c r="A94" s="45"/>
      <c r="B94" s="16" t="s">
        <v>241</v>
      </c>
      <c r="C94" s="16" t="s">
        <v>242</v>
      </c>
      <c r="D94" s="16" t="s">
        <v>243</v>
      </c>
      <c r="E94" s="17">
        <v>9.0153</v>
      </c>
      <c r="F94" s="18">
        <v>243</v>
      </c>
      <c r="G94" s="18">
        <v>371</v>
      </c>
      <c r="H94" s="19">
        <v>3500</v>
      </c>
      <c r="I94" s="18">
        <v>118</v>
      </c>
      <c r="J94" s="19">
        <v>28700</v>
      </c>
      <c r="K94" s="18">
        <v>146</v>
      </c>
      <c r="L94" s="20"/>
      <c r="M94" s="20"/>
      <c r="N94" s="20"/>
      <c r="O94" s="20">
        <v>167.8</v>
      </c>
      <c r="P94" s="20"/>
      <c r="Q94" s="16"/>
    </row>
    <row r="95" spans="1:17" ht="14.25">
      <c r="A95" s="45"/>
      <c r="B95" s="26" t="s">
        <v>244</v>
      </c>
      <c r="C95" s="26" t="s">
        <v>42</v>
      </c>
      <c r="D95" s="26" t="s">
        <v>245</v>
      </c>
      <c r="E95" s="27">
        <v>3.15</v>
      </c>
      <c r="F95" s="28">
        <v>250</v>
      </c>
      <c r="G95" s="28">
        <v>126</v>
      </c>
      <c r="H95" s="29">
        <v>6100</v>
      </c>
      <c r="I95" s="28">
        <v>91.8</v>
      </c>
      <c r="J95" s="29">
        <v>23000</v>
      </c>
      <c r="K95" s="28">
        <v>61</v>
      </c>
      <c r="L95" s="30">
        <v>3.8</v>
      </c>
      <c r="M95" s="30"/>
      <c r="N95" s="30">
        <v>31</v>
      </c>
      <c r="O95" s="30"/>
      <c r="P95" s="30">
        <v>18</v>
      </c>
      <c r="Q95" s="26" t="s">
        <v>62</v>
      </c>
    </row>
    <row r="96" spans="1:17" ht="14.25">
      <c r="A96" s="45" t="s">
        <v>362</v>
      </c>
      <c r="B96" s="16" t="s">
        <v>246</v>
      </c>
      <c r="C96" s="16" t="s">
        <v>53</v>
      </c>
      <c r="D96" s="16" t="s">
        <v>247</v>
      </c>
      <c r="E96" s="17">
        <v>0.29116499999999995</v>
      </c>
      <c r="F96" s="18">
        <v>41.3</v>
      </c>
      <c r="G96" s="18">
        <v>70.5</v>
      </c>
      <c r="H96" s="19">
        <v>1720</v>
      </c>
      <c r="I96" s="18">
        <v>54.6</v>
      </c>
      <c r="J96" s="19">
        <v>22530</v>
      </c>
      <c r="K96" s="18">
        <v>13.3</v>
      </c>
      <c r="L96" s="20">
        <v>1.1</v>
      </c>
      <c r="M96" s="20">
        <v>79</v>
      </c>
      <c r="N96" s="20"/>
      <c r="O96" s="20">
        <v>37.4</v>
      </c>
      <c r="P96" s="20"/>
      <c r="Q96" s="16"/>
    </row>
    <row r="97" spans="1:17" ht="14.25">
      <c r="A97" s="45"/>
      <c r="B97" s="21" t="s">
        <v>248</v>
      </c>
      <c r="C97" s="21" t="s">
        <v>53</v>
      </c>
      <c r="D97" s="21" t="s">
        <v>249</v>
      </c>
      <c r="E97" s="22">
        <v>0.57426</v>
      </c>
      <c r="F97" s="23">
        <v>56.3</v>
      </c>
      <c r="G97" s="23">
        <v>102</v>
      </c>
      <c r="H97" s="24">
        <v>2125</v>
      </c>
      <c r="I97" s="23">
        <v>61.9</v>
      </c>
      <c r="J97" s="24">
        <v>3480</v>
      </c>
      <c r="K97" s="23">
        <v>19.5</v>
      </c>
      <c r="L97" s="25">
        <v>1.6</v>
      </c>
      <c r="M97" s="25">
        <v>115</v>
      </c>
      <c r="N97" s="25"/>
      <c r="O97" s="25">
        <v>44.7</v>
      </c>
      <c r="P97" s="25"/>
      <c r="Q97" s="21"/>
    </row>
    <row r="98" spans="1:17" ht="14.25">
      <c r="A98" s="45"/>
      <c r="B98" s="16" t="s">
        <v>250</v>
      </c>
      <c r="C98" s="16" t="s">
        <v>53</v>
      </c>
      <c r="D98" s="16" t="s">
        <v>251</v>
      </c>
      <c r="E98" s="17">
        <v>1.0686719999999998</v>
      </c>
      <c r="F98" s="18">
        <v>73.6</v>
      </c>
      <c r="G98" s="18">
        <v>145.2</v>
      </c>
      <c r="H98" s="19">
        <v>2500</v>
      </c>
      <c r="I98" s="18">
        <v>70.6</v>
      </c>
      <c r="J98" s="19">
        <v>5193</v>
      </c>
      <c r="K98" s="18">
        <v>28</v>
      </c>
      <c r="L98" s="20">
        <v>2.4</v>
      </c>
      <c r="M98" s="20">
        <v>170</v>
      </c>
      <c r="N98" s="20">
        <v>19.7</v>
      </c>
      <c r="O98" s="20"/>
      <c r="P98" s="20">
        <v>13</v>
      </c>
      <c r="Q98" s="16" t="s">
        <v>44</v>
      </c>
    </row>
    <row r="99" spans="1:17" ht="14.25">
      <c r="A99" s="45"/>
      <c r="B99" s="21" t="s">
        <v>252</v>
      </c>
      <c r="C99" s="21" t="s">
        <v>53</v>
      </c>
      <c r="D99" s="21" t="s">
        <v>253</v>
      </c>
      <c r="E99" s="22">
        <v>1.82548</v>
      </c>
      <c r="F99" s="23">
        <v>97.1</v>
      </c>
      <c r="G99" s="23">
        <v>188</v>
      </c>
      <c r="H99" s="24">
        <v>2780</v>
      </c>
      <c r="I99" s="23">
        <v>78.6</v>
      </c>
      <c r="J99" s="24">
        <v>7640</v>
      </c>
      <c r="K99" s="23">
        <v>40</v>
      </c>
      <c r="L99" s="25">
        <v>3.55</v>
      </c>
      <c r="M99" s="25">
        <v>271</v>
      </c>
      <c r="N99" s="25">
        <v>21.5</v>
      </c>
      <c r="O99" s="25"/>
      <c r="P99" s="25">
        <v>14</v>
      </c>
      <c r="Q99" s="21" t="s">
        <v>44</v>
      </c>
    </row>
    <row r="100" spans="1:17" ht="14.25">
      <c r="A100" s="45"/>
      <c r="B100" s="16" t="s">
        <v>254</v>
      </c>
      <c r="C100" s="16" t="s">
        <v>53</v>
      </c>
      <c r="D100" s="16" t="s">
        <v>255</v>
      </c>
      <c r="E100" s="17">
        <v>3.2125</v>
      </c>
      <c r="F100" s="18">
        <v>125</v>
      </c>
      <c r="G100" s="18">
        <v>257</v>
      </c>
      <c r="H100" s="19">
        <v>3150</v>
      </c>
      <c r="I100" s="18">
        <v>92.1</v>
      </c>
      <c r="J100" s="19">
        <v>11500</v>
      </c>
      <c r="K100" s="18">
        <v>60</v>
      </c>
      <c r="L100" s="20">
        <v>5.3</v>
      </c>
      <c r="M100" s="20">
        <v>382</v>
      </c>
      <c r="N100" s="20">
        <v>26</v>
      </c>
      <c r="O100" s="20"/>
      <c r="P100" s="20">
        <v>16</v>
      </c>
      <c r="Q100" s="16" t="s">
        <v>44</v>
      </c>
    </row>
    <row r="101" spans="1:17" ht="14.25">
      <c r="A101" s="45"/>
      <c r="B101" s="21" t="s">
        <v>256</v>
      </c>
      <c r="C101" s="21" t="s">
        <v>53</v>
      </c>
      <c r="D101" s="21" t="s">
        <v>257</v>
      </c>
      <c r="E101" s="22">
        <v>5.3375</v>
      </c>
      <c r="F101" s="23">
        <v>175</v>
      </c>
      <c r="G101" s="23">
        <v>305</v>
      </c>
      <c r="H101" s="24">
        <v>4000</v>
      </c>
      <c r="I101" s="23">
        <v>103</v>
      </c>
      <c r="J101" s="24">
        <v>18000</v>
      </c>
      <c r="K101" s="23">
        <v>94</v>
      </c>
      <c r="L101" s="25">
        <v>8.3</v>
      </c>
      <c r="M101" s="25">
        <v>523</v>
      </c>
      <c r="N101" s="25">
        <v>30</v>
      </c>
      <c r="O101" s="25"/>
      <c r="P101" s="25">
        <v>18</v>
      </c>
      <c r="Q101" s="21" t="s">
        <v>44</v>
      </c>
    </row>
    <row r="102" spans="1:17" ht="14.25">
      <c r="A102" s="45"/>
      <c r="B102" s="16" t="s">
        <v>258</v>
      </c>
      <c r="C102" s="16" t="s">
        <v>53</v>
      </c>
      <c r="D102" s="16" t="s">
        <v>259</v>
      </c>
      <c r="E102" s="17">
        <v>7.9875</v>
      </c>
      <c r="F102" s="18">
        <v>213</v>
      </c>
      <c r="G102" s="18">
        <v>375</v>
      </c>
      <c r="H102" s="19">
        <v>4440</v>
      </c>
      <c r="I102" s="18">
        <v>114</v>
      </c>
      <c r="J102" s="19">
        <v>24200</v>
      </c>
      <c r="K102" s="18">
        <v>124</v>
      </c>
      <c r="L102" s="20">
        <v>11.2</v>
      </c>
      <c r="M102" s="20">
        <v>682</v>
      </c>
      <c r="N102" s="20"/>
      <c r="O102" s="20"/>
      <c r="P102" s="20"/>
      <c r="Q102" s="16"/>
    </row>
    <row r="103" spans="1:17" ht="14.25">
      <c r="A103" s="45"/>
      <c r="B103" s="21" t="s">
        <v>260</v>
      </c>
      <c r="C103" s="21" t="s">
        <v>242</v>
      </c>
      <c r="D103" s="21" t="s">
        <v>261</v>
      </c>
      <c r="E103" s="22">
        <v>11.536000000000001</v>
      </c>
      <c r="F103" s="23">
        <v>280</v>
      </c>
      <c r="G103" s="23">
        <v>412</v>
      </c>
      <c r="H103" s="24">
        <v>4200</v>
      </c>
      <c r="I103" s="23">
        <v>127</v>
      </c>
      <c r="J103" s="24">
        <v>35600</v>
      </c>
      <c r="K103" s="23">
        <v>180</v>
      </c>
      <c r="L103" s="25">
        <v>26</v>
      </c>
      <c r="M103" s="25"/>
      <c r="N103" s="25"/>
      <c r="O103" s="25"/>
      <c r="P103" s="25"/>
      <c r="Q103" s="21"/>
    </row>
    <row r="104" spans="1:17" ht="14.25">
      <c r="A104" s="45"/>
      <c r="B104" s="34" t="s">
        <v>262</v>
      </c>
      <c r="C104" s="34" t="s">
        <v>242</v>
      </c>
      <c r="D104" s="34" t="s">
        <v>263</v>
      </c>
      <c r="E104" s="35">
        <v>17.4064</v>
      </c>
      <c r="F104" s="36">
        <v>368</v>
      </c>
      <c r="G104" s="36">
        <v>473</v>
      </c>
      <c r="H104" s="37">
        <v>5000</v>
      </c>
      <c r="I104" s="36">
        <v>139</v>
      </c>
      <c r="J104" s="37">
        <v>51200</v>
      </c>
      <c r="K104" s="36">
        <v>260</v>
      </c>
      <c r="L104" s="38"/>
      <c r="M104" s="38"/>
      <c r="N104" s="38"/>
      <c r="O104" s="38"/>
      <c r="P104" s="38"/>
      <c r="Q104" s="34"/>
    </row>
    <row r="105" spans="1:17" ht="14.25">
      <c r="A105" s="45" t="s">
        <v>363</v>
      </c>
      <c r="B105" s="16" t="s">
        <v>264</v>
      </c>
      <c r="C105" s="16" t="s">
        <v>185</v>
      </c>
      <c r="D105" s="16" t="s">
        <v>265</v>
      </c>
      <c r="E105" s="17">
        <v>0.5717180000000001</v>
      </c>
      <c r="F105" s="18">
        <v>67.9</v>
      </c>
      <c r="G105" s="18">
        <v>84.2</v>
      </c>
      <c r="H105" s="19">
        <v>3310</v>
      </c>
      <c r="I105" s="18">
        <v>49</v>
      </c>
      <c r="J105" s="19">
        <v>3277</v>
      </c>
      <c r="K105" s="18">
        <v>21</v>
      </c>
      <c r="L105" s="20">
        <v>1.3</v>
      </c>
      <c r="M105" s="20">
        <v>121</v>
      </c>
      <c r="N105" s="20"/>
      <c r="O105" s="20"/>
      <c r="P105" s="20"/>
      <c r="Q105" s="16"/>
    </row>
    <row r="106" spans="1:17" ht="14.25">
      <c r="A106" s="45"/>
      <c r="B106" s="21" t="s">
        <v>266</v>
      </c>
      <c r="C106" s="21" t="s">
        <v>185</v>
      </c>
      <c r="D106" s="21" t="s">
        <v>267</v>
      </c>
      <c r="E106" s="22">
        <v>0.18529600000000002</v>
      </c>
      <c r="F106" s="23">
        <v>31.3</v>
      </c>
      <c r="G106" s="23">
        <v>59.2</v>
      </c>
      <c r="H106" s="24">
        <v>1600</v>
      </c>
      <c r="I106" s="23">
        <v>44.1</v>
      </c>
      <c r="J106" s="24">
        <v>1377</v>
      </c>
      <c r="K106" s="23">
        <v>9.6</v>
      </c>
      <c r="L106" s="25">
        <v>0.52</v>
      </c>
      <c r="M106" s="25">
        <v>50</v>
      </c>
      <c r="N106" s="25"/>
      <c r="O106" s="25"/>
      <c r="P106" s="25"/>
      <c r="Q106" s="21"/>
    </row>
    <row r="107" spans="1:17" ht="14.25">
      <c r="A107" s="45"/>
      <c r="B107" s="26" t="s">
        <v>268</v>
      </c>
      <c r="C107" s="26" t="s">
        <v>185</v>
      </c>
      <c r="D107" s="26" t="s">
        <v>269</v>
      </c>
      <c r="E107" s="27">
        <v>0.8808590000000001</v>
      </c>
      <c r="F107" s="28">
        <v>70.3</v>
      </c>
      <c r="G107" s="28">
        <v>125.3</v>
      </c>
      <c r="H107" s="29">
        <v>2630</v>
      </c>
      <c r="I107" s="28">
        <v>64</v>
      </c>
      <c r="J107" s="29">
        <v>4498</v>
      </c>
      <c r="K107" s="28">
        <v>30</v>
      </c>
      <c r="L107" s="30">
        <v>1.7</v>
      </c>
      <c r="M107" s="30">
        <v>164</v>
      </c>
      <c r="N107" s="30"/>
      <c r="O107" s="30"/>
      <c r="P107" s="30"/>
      <c r="Q107" s="26"/>
    </row>
    <row r="108" spans="1:17" ht="14.25">
      <c r="A108" s="45" t="s">
        <v>364</v>
      </c>
      <c r="B108" s="16" t="s">
        <v>270</v>
      </c>
      <c r="C108" s="16" t="s">
        <v>53</v>
      </c>
      <c r="D108" s="16" t="s">
        <v>271</v>
      </c>
      <c r="E108" s="17">
        <v>0.021840000000000002</v>
      </c>
      <c r="F108" s="18">
        <v>14</v>
      </c>
      <c r="G108" s="18">
        <v>15.6</v>
      </c>
      <c r="H108" s="19">
        <v>680</v>
      </c>
      <c r="I108" s="18">
        <v>22.7</v>
      </c>
      <c r="J108" s="19">
        <v>318</v>
      </c>
      <c r="K108" s="18">
        <v>1.7</v>
      </c>
      <c r="L108" s="20">
        <v>0.08</v>
      </c>
      <c r="M108" s="20">
        <v>6.9</v>
      </c>
      <c r="N108" s="20">
        <v>5.9</v>
      </c>
      <c r="O108" s="20"/>
      <c r="P108" s="20" t="s">
        <v>272</v>
      </c>
      <c r="Q108" s="16" t="s">
        <v>62</v>
      </c>
    </row>
    <row r="109" spans="1:17" ht="14.25">
      <c r="A109" s="45"/>
      <c r="B109" s="21" t="s">
        <v>273</v>
      </c>
      <c r="C109" s="21" t="s">
        <v>53</v>
      </c>
      <c r="D109" s="21" t="s">
        <v>274</v>
      </c>
      <c r="E109" s="22">
        <v>0.043134</v>
      </c>
      <c r="F109" s="23">
        <v>23.7</v>
      </c>
      <c r="G109" s="23">
        <v>18.2</v>
      </c>
      <c r="H109" s="24">
        <v>1250</v>
      </c>
      <c r="I109" s="23">
        <v>22.4</v>
      </c>
      <c r="J109" s="24">
        <v>530</v>
      </c>
      <c r="K109" s="23">
        <v>3</v>
      </c>
      <c r="L109" s="25">
        <v>0.18</v>
      </c>
      <c r="M109" s="25">
        <v>16</v>
      </c>
      <c r="N109" s="25">
        <v>4.9</v>
      </c>
      <c r="O109" s="25"/>
      <c r="P109" s="25" t="s">
        <v>272</v>
      </c>
      <c r="Q109" s="21" t="s">
        <v>62</v>
      </c>
    </row>
    <row r="110" spans="1:17" ht="14.25">
      <c r="A110" s="45"/>
      <c r="B110" s="16" t="s">
        <v>275</v>
      </c>
      <c r="C110" s="16" t="s">
        <v>53</v>
      </c>
      <c r="D110" s="16" t="s">
        <v>276</v>
      </c>
      <c r="E110" s="17">
        <v>0.09516000000000001</v>
      </c>
      <c r="F110" s="18">
        <v>36.6</v>
      </c>
      <c r="G110" s="18">
        <v>26</v>
      </c>
      <c r="H110" s="19">
        <v>1600</v>
      </c>
      <c r="I110" s="18">
        <v>28.6</v>
      </c>
      <c r="J110" s="19">
        <v>1050</v>
      </c>
      <c r="K110" s="18">
        <v>5.5</v>
      </c>
      <c r="L110" s="20">
        <v>0.41</v>
      </c>
      <c r="M110" s="20">
        <v>27</v>
      </c>
      <c r="N110" s="20">
        <v>6.4</v>
      </c>
      <c r="O110" s="20"/>
      <c r="P110" s="20" t="s">
        <v>272</v>
      </c>
      <c r="Q110" s="16" t="s">
        <v>62</v>
      </c>
    </row>
    <row r="111" spans="1:17" ht="14.25">
      <c r="A111" s="45"/>
      <c r="B111" s="21" t="s">
        <v>277</v>
      </c>
      <c r="C111" s="21" t="s">
        <v>53</v>
      </c>
      <c r="D111" s="21" t="s">
        <v>278</v>
      </c>
      <c r="E111" s="22">
        <v>0.31296</v>
      </c>
      <c r="F111" s="23">
        <v>64</v>
      </c>
      <c r="G111" s="23">
        <v>48.9</v>
      </c>
      <c r="H111" s="24">
        <v>1950</v>
      </c>
      <c r="I111" s="23">
        <v>38</v>
      </c>
      <c r="J111" s="24">
        <v>2430</v>
      </c>
      <c r="K111" s="23">
        <v>13</v>
      </c>
      <c r="L111" s="25">
        <v>0.97</v>
      </c>
      <c r="M111" s="25">
        <v>67</v>
      </c>
      <c r="N111" s="25">
        <v>9.15</v>
      </c>
      <c r="O111" s="25"/>
      <c r="P111" s="25" t="s">
        <v>279</v>
      </c>
      <c r="Q111" s="21" t="s">
        <v>62</v>
      </c>
    </row>
    <row r="112" spans="1:17" ht="14.25">
      <c r="A112" s="45"/>
      <c r="B112" s="16" t="s">
        <v>280</v>
      </c>
      <c r="C112" s="16" t="s">
        <v>53</v>
      </c>
      <c r="D112" s="16" t="s">
        <v>281</v>
      </c>
      <c r="E112" s="17">
        <v>0.6811</v>
      </c>
      <c r="F112" s="18">
        <v>98</v>
      </c>
      <c r="G112" s="18">
        <v>69.5</v>
      </c>
      <c r="H112" s="19">
        <v>3630</v>
      </c>
      <c r="I112" s="18">
        <v>44</v>
      </c>
      <c r="J112" s="19">
        <v>4310</v>
      </c>
      <c r="K112" s="18">
        <v>23</v>
      </c>
      <c r="L112" s="20">
        <v>1.8</v>
      </c>
      <c r="M112" s="20">
        <v>130</v>
      </c>
      <c r="N112" s="20">
        <v>10.75</v>
      </c>
      <c r="O112" s="20"/>
      <c r="P112" s="20" t="s">
        <v>86</v>
      </c>
      <c r="Q112" s="16" t="s">
        <v>62</v>
      </c>
    </row>
    <row r="113" spans="1:17" ht="14.25">
      <c r="A113" s="45"/>
      <c r="B113" s="21" t="s">
        <v>282</v>
      </c>
      <c r="C113" s="21" t="s">
        <v>53</v>
      </c>
      <c r="D113" s="21" t="s">
        <v>283</v>
      </c>
      <c r="E113" s="22">
        <v>1.54</v>
      </c>
      <c r="F113" s="23">
        <v>140</v>
      </c>
      <c r="G113" s="23">
        <v>110</v>
      </c>
      <c r="H113" s="24">
        <v>4150</v>
      </c>
      <c r="I113" s="23">
        <v>56.9</v>
      </c>
      <c r="J113" s="24">
        <v>7960</v>
      </c>
      <c r="K113" s="23">
        <v>42</v>
      </c>
      <c r="L113" s="25">
        <v>3.3</v>
      </c>
      <c r="M113" s="25">
        <v>344</v>
      </c>
      <c r="N113" s="25">
        <v>14.8</v>
      </c>
      <c r="O113" s="25"/>
      <c r="P113" s="25" t="s">
        <v>284</v>
      </c>
      <c r="Q113" s="21" t="s">
        <v>62</v>
      </c>
    </row>
    <row r="114" spans="1:17" ht="14.25">
      <c r="A114" s="45"/>
      <c r="B114" s="34" t="s">
        <v>285</v>
      </c>
      <c r="C114" s="34" t="s">
        <v>53</v>
      </c>
      <c r="D114" s="34" t="s">
        <v>286</v>
      </c>
      <c r="E114" s="35">
        <v>2.914</v>
      </c>
      <c r="F114" s="36">
        <v>188</v>
      </c>
      <c r="G114" s="36">
        <v>155</v>
      </c>
      <c r="H114" s="37">
        <v>4600</v>
      </c>
      <c r="I114" s="36">
        <v>69</v>
      </c>
      <c r="J114" s="37">
        <v>13000</v>
      </c>
      <c r="K114" s="36">
        <v>70</v>
      </c>
      <c r="L114" s="38">
        <v>4.75</v>
      </c>
      <c r="M114" s="38">
        <v>376</v>
      </c>
      <c r="N114" s="38">
        <v>18.8</v>
      </c>
      <c r="O114" s="38"/>
      <c r="P114" s="38" t="s">
        <v>86</v>
      </c>
      <c r="Q114" s="34" t="s">
        <v>62</v>
      </c>
    </row>
    <row r="115" spans="1:17" ht="14.25">
      <c r="A115" s="45" t="s">
        <v>365</v>
      </c>
      <c r="B115" s="16" t="s">
        <v>287</v>
      </c>
      <c r="C115" s="16" t="s">
        <v>42</v>
      </c>
      <c r="D115" s="16" t="s">
        <v>288</v>
      </c>
      <c r="E115" s="17">
        <v>0.0374</v>
      </c>
      <c r="F115" s="18">
        <v>17</v>
      </c>
      <c r="G115" s="18">
        <v>22</v>
      </c>
      <c r="H115" s="19">
        <v>1750</v>
      </c>
      <c r="I115" s="18">
        <v>22.5</v>
      </c>
      <c r="J115" s="19">
        <v>495</v>
      </c>
      <c r="K115" s="18">
        <v>2.5</v>
      </c>
      <c r="L115" s="20"/>
      <c r="M115" s="20"/>
      <c r="N115" s="20">
        <v>4</v>
      </c>
      <c r="O115" s="20"/>
      <c r="P115" s="20">
        <v>12</v>
      </c>
      <c r="Q115" s="16" t="s">
        <v>62</v>
      </c>
    </row>
    <row r="116" spans="1:17" ht="14.25">
      <c r="A116" s="45"/>
      <c r="B116" s="21" t="s">
        <v>289</v>
      </c>
      <c r="C116" s="21" t="s">
        <v>42</v>
      </c>
      <c r="D116" s="21" t="s">
        <v>290</v>
      </c>
      <c r="E116" s="22">
        <v>0.10665240000000002</v>
      </c>
      <c r="F116" s="23">
        <v>37.2</v>
      </c>
      <c r="G116" s="23">
        <v>28.67</v>
      </c>
      <c r="H116" s="24">
        <v>2400</v>
      </c>
      <c r="I116" s="23">
        <v>28.7</v>
      </c>
      <c r="J116" s="24">
        <v>1070</v>
      </c>
      <c r="K116" s="23">
        <v>5</v>
      </c>
      <c r="L116" s="25" t="s">
        <v>291</v>
      </c>
      <c r="M116" s="25"/>
      <c r="N116" s="25">
        <v>6</v>
      </c>
      <c r="O116" s="25"/>
      <c r="P116" s="25">
        <v>6</v>
      </c>
      <c r="Q116" s="21" t="s">
        <v>62</v>
      </c>
    </row>
    <row r="117" spans="1:17" ht="14.25">
      <c r="A117" s="45"/>
      <c r="B117" s="34" t="s">
        <v>292</v>
      </c>
      <c r="C117" s="34" t="s">
        <v>42</v>
      </c>
      <c r="D117" s="34" t="s">
        <v>293</v>
      </c>
      <c r="E117" s="35">
        <v>0.18464160000000002</v>
      </c>
      <c r="F117" s="36">
        <v>57.2</v>
      </c>
      <c r="G117" s="36">
        <v>32.28</v>
      </c>
      <c r="H117" s="37">
        <v>3560</v>
      </c>
      <c r="I117" s="36">
        <v>31.6</v>
      </c>
      <c r="J117" s="37">
        <v>1810</v>
      </c>
      <c r="K117" s="36">
        <v>9</v>
      </c>
      <c r="L117" s="38" t="s">
        <v>294</v>
      </c>
      <c r="M117" s="38"/>
      <c r="N117" s="38">
        <v>5.16</v>
      </c>
      <c r="O117" s="38"/>
      <c r="P117" s="38">
        <v>10</v>
      </c>
      <c r="Q117" s="34" t="s">
        <v>62</v>
      </c>
    </row>
    <row r="118" spans="1:17" ht="14.25">
      <c r="A118" s="45"/>
      <c r="B118" s="21" t="s">
        <v>295</v>
      </c>
      <c r="C118" s="21" t="s">
        <v>42</v>
      </c>
      <c r="D118" s="21" t="s">
        <v>296</v>
      </c>
      <c r="E118" s="22">
        <v>0.3609936</v>
      </c>
      <c r="F118" s="23">
        <v>58.3</v>
      </c>
      <c r="G118" s="23">
        <v>61.92</v>
      </c>
      <c r="H118" s="24">
        <v>2900</v>
      </c>
      <c r="I118" s="23">
        <v>45.1</v>
      </c>
      <c r="J118" s="24">
        <v>2630</v>
      </c>
      <c r="K118" s="23">
        <v>13</v>
      </c>
      <c r="L118" s="25" t="s">
        <v>297</v>
      </c>
      <c r="M118" s="25"/>
      <c r="N118" s="25">
        <v>11.76</v>
      </c>
      <c r="O118" s="25"/>
      <c r="P118" s="25">
        <v>10</v>
      </c>
      <c r="Q118" s="21" t="s">
        <v>62</v>
      </c>
    </row>
    <row r="119" spans="1:17" ht="14.25">
      <c r="A119" s="45"/>
      <c r="B119" s="34" t="s">
        <v>298</v>
      </c>
      <c r="C119" s="34" t="s">
        <v>42</v>
      </c>
      <c r="D119" s="34" t="s">
        <v>299</v>
      </c>
      <c r="E119" s="35">
        <v>0.886446</v>
      </c>
      <c r="F119" s="36">
        <v>111</v>
      </c>
      <c r="G119" s="36">
        <v>79.86</v>
      </c>
      <c r="H119" s="37">
        <v>4140</v>
      </c>
      <c r="I119" s="36">
        <v>50.2</v>
      </c>
      <c r="J119" s="37">
        <v>5570</v>
      </c>
      <c r="K119" s="36">
        <v>30</v>
      </c>
      <c r="L119" s="38" t="s">
        <v>300</v>
      </c>
      <c r="M119" s="38"/>
      <c r="N119" s="38">
        <v>10.8</v>
      </c>
      <c r="O119" s="38"/>
      <c r="P119" s="38">
        <v>10</v>
      </c>
      <c r="Q119" s="34" t="s">
        <v>62</v>
      </c>
    </row>
    <row r="120" spans="1:17" ht="14.25">
      <c r="A120" s="45" t="s">
        <v>366</v>
      </c>
      <c r="B120" s="16" t="s">
        <v>301</v>
      </c>
      <c r="C120" s="16" t="s">
        <v>185</v>
      </c>
      <c r="D120" s="16" t="s">
        <v>302</v>
      </c>
      <c r="E120" s="17">
        <v>0.2914</v>
      </c>
      <c r="F120" s="18">
        <v>62</v>
      </c>
      <c r="G120" s="18">
        <v>47</v>
      </c>
      <c r="H120" s="19">
        <v>3880</v>
      </c>
      <c r="I120" s="18">
        <v>37.4</v>
      </c>
      <c r="J120" s="19">
        <v>2310</v>
      </c>
      <c r="K120" s="18">
        <v>13</v>
      </c>
      <c r="L120" s="20">
        <v>0.84</v>
      </c>
      <c r="M120" s="20">
        <v>70</v>
      </c>
      <c r="N120" s="20">
        <v>11.9</v>
      </c>
      <c r="O120" s="20"/>
      <c r="P120" s="20">
        <v>12</v>
      </c>
      <c r="Q120" s="16" t="s">
        <v>62</v>
      </c>
    </row>
    <row r="121" spans="1:17" ht="14.25">
      <c r="A121" s="45"/>
      <c r="B121" s="34" t="s">
        <v>303</v>
      </c>
      <c r="C121" s="34" t="s">
        <v>185</v>
      </c>
      <c r="D121" s="34" t="s">
        <v>304</v>
      </c>
      <c r="E121" s="35">
        <v>0.40796</v>
      </c>
      <c r="F121" s="36">
        <v>62</v>
      </c>
      <c r="G121" s="36">
        <v>65.8</v>
      </c>
      <c r="H121" s="37">
        <v>3150</v>
      </c>
      <c r="I121" s="36">
        <v>45.7</v>
      </c>
      <c r="J121" s="37">
        <v>2790</v>
      </c>
      <c r="K121" s="36">
        <v>15</v>
      </c>
      <c r="L121" s="38">
        <v>1.02</v>
      </c>
      <c r="M121" s="38">
        <v>92</v>
      </c>
      <c r="N121" s="38">
        <v>11.9</v>
      </c>
      <c r="O121" s="38"/>
      <c r="P121" s="38">
        <v>12</v>
      </c>
      <c r="Q121" s="34" t="s">
        <v>62</v>
      </c>
    </row>
    <row r="122" spans="1:17" ht="14.25">
      <c r="A122" s="45"/>
      <c r="B122" s="21" t="s">
        <v>305</v>
      </c>
      <c r="C122" s="21" t="s">
        <v>185</v>
      </c>
      <c r="D122" s="21" t="s">
        <v>306</v>
      </c>
      <c r="E122" s="22">
        <v>0.71876</v>
      </c>
      <c r="F122" s="23">
        <v>119</v>
      </c>
      <c r="G122" s="23">
        <v>60.4</v>
      </c>
      <c r="H122" s="24">
        <v>6170</v>
      </c>
      <c r="I122" s="23">
        <v>46.3</v>
      </c>
      <c r="J122" s="24">
        <v>5490</v>
      </c>
      <c r="K122" s="23">
        <v>31</v>
      </c>
      <c r="L122" s="25">
        <v>1.94</v>
      </c>
      <c r="M122" s="25">
        <v>170</v>
      </c>
      <c r="N122" s="25">
        <v>13.6</v>
      </c>
      <c r="O122" s="25"/>
      <c r="P122" s="25">
        <v>12</v>
      </c>
      <c r="Q122" s="21" t="s">
        <v>62</v>
      </c>
    </row>
    <row r="123" spans="1:17" ht="14.25">
      <c r="A123" s="45"/>
      <c r="B123" s="34" t="s">
        <v>307</v>
      </c>
      <c r="C123" s="34" t="s">
        <v>185</v>
      </c>
      <c r="D123" s="34" t="s">
        <v>308</v>
      </c>
      <c r="E123" s="35">
        <v>0.9971000000000001</v>
      </c>
      <c r="F123" s="36">
        <v>118</v>
      </c>
      <c r="G123" s="36">
        <v>84.5</v>
      </c>
      <c r="H123" s="37">
        <v>5250</v>
      </c>
      <c r="I123" s="36">
        <v>55.5</v>
      </c>
      <c r="J123" s="37">
        <v>6530</v>
      </c>
      <c r="K123" s="36">
        <v>36</v>
      </c>
      <c r="L123" s="38">
        <v>2.32</v>
      </c>
      <c r="M123" s="38">
        <v>195</v>
      </c>
      <c r="N123" s="38">
        <v>13.6</v>
      </c>
      <c r="O123" s="38"/>
      <c r="P123" s="38">
        <v>12</v>
      </c>
      <c r="Q123" s="34" t="s">
        <v>62</v>
      </c>
    </row>
    <row r="124" spans="1:17" ht="14.25">
      <c r="A124" s="45"/>
      <c r="B124" s="21" t="s">
        <v>309</v>
      </c>
      <c r="C124" s="21" t="s">
        <v>185</v>
      </c>
      <c r="D124" s="21" t="s">
        <v>310</v>
      </c>
      <c r="E124" s="22">
        <v>1.3736000000000002</v>
      </c>
      <c r="F124" s="23">
        <v>170</v>
      </c>
      <c r="G124" s="23">
        <v>80.8</v>
      </c>
      <c r="H124" s="24">
        <v>7310</v>
      </c>
      <c r="I124" s="23">
        <v>55.5</v>
      </c>
      <c r="J124" s="24">
        <v>9420</v>
      </c>
      <c r="K124" s="23">
        <v>42</v>
      </c>
      <c r="L124" s="25">
        <v>2.92</v>
      </c>
      <c r="M124" s="25">
        <v>232</v>
      </c>
      <c r="N124" s="25"/>
      <c r="O124" s="25"/>
      <c r="P124" s="25"/>
      <c r="Q124" s="21"/>
    </row>
    <row r="125" spans="1:17" ht="14.25">
      <c r="A125" s="45"/>
      <c r="B125" s="34" t="s">
        <v>311</v>
      </c>
      <c r="C125" s="34" t="s">
        <v>185</v>
      </c>
      <c r="D125" s="34" t="s">
        <v>312</v>
      </c>
      <c r="E125" s="35">
        <v>2.40856</v>
      </c>
      <c r="F125" s="36">
        <v>161</v>
      </c>
      <c r="G125" s="36">
        <v>149.6</v>
      </c>
      <c r="H125" s="37">
        <v>5140</v>
      </c>
      <c r="I125" s="36">
        <v>74.6</v>
      </c>
      <c r="J125" s="37">
        <v>11970</v>
      </c>
      <c r="K125" s="36">
        <v>55</v>
      </c>
      <c r="L125" s="38">
        <v>3.92</v>
      </c>
      <c r="M125" s="38">
        <v>331</v>
      </c>
      <c r="N125" s="38">
        <v>18.5</v>
      </c>
      <c r="O125" s="38"/>
      <c r="P125" s="38">
        <v>12</v>
      </c>
      <c r="Q125" s="34" t="s">
        <v>62</v>
      </c>
    </row>
    <row r="126" spans="1:17" ht="14.25">
      <c r="A126" s="45"/>
      <c r="B126" s="21" t="s">
        <v>313</v>
      </c>
      <c r="C126" s="21" t="s">
        <v>185</v>
      </c>
      <c r="D126" s="21" t="s">
        <v>314</v>
      </c>
      <c r="E126" s="22">
        <v>4.32376</v>
      </c>
      <c r="F126" s="23">
        <v>196</v>
      </c>
      <c r="G126" s="23">
        <v>220.6</v>
      </c>
      <c r="H126" s="24">
        <v>4860</v>
      </c>
      <c r="I126" s="23">
        <v>87.9</v>
      </c>
      <c r="J126" s="24">
        <v>19260</v>
      </c>
      <c r="K126" s="23">
        <v>73</v>
      </c>
      <c r="L126" s="25">
        <v>5.27</v>
      </c>
      <c r="M126" s="25">
        <v>452</v>
      </c>
      <c r="N126" s="25"/>
      <c r="O126" s="25"/>
      <c r="P126" s="25"/>
      <c r="Q126" s="21"/>
    </row>
    <row r="127" spans="1:17" ht="14.25">
      <c r="A127" s="45"/>
      <c r="B127" s="34" t="s">
        <v>315</v>
      </c>
      <c r="C127" s="34" t="s">
        <v>185</v>
      </c>
      <c r="D127" s="34" t="s">
        <v>316</v>
      </c>
      <c r="E127" s="35">
        <v>6.5526</v>
      </c>
      <c r="F127" s="36">
        <v>201</v>
      </c>
      <c r="G127" s="36">
        <v>326</v>
      </c>
      <c r="H127" s="37">
        <v>4300</v>
      </c>
      <c r="I127" s="36">
        <v>101.9</v>
      </c>
      <c r="J127" s="37">
        <v>20450</v>
      </c>
      <c r="K127" s="36">
        <v>95</v>
      </c>
      <c r="L127" s="38">
        <v>6.56</v>
      </c>
      <c r="M127" s="38">
        <v>596</v>
      </c>
      <c r="N127" s="38"/>
      <c r="O127" s="38"/>
      <c r="P127" s="38"/>
      <c r="Q127" s="34"/>
    </row>
    <row r="128" spans="1:17" ht="14.25">
      <c r="A128" s="45"/>
      <c r="B128" s="26" t="s">
        <v>317</v>
      </c>
      <c r="C128" s="26" t="s">
        <v>185</v>
      </c>
      <c r="D128" s="26" t="s">
        <v>318</v>
      </c>
      <c r="E128" s="27">
        <v>14.2024</v>
      </c>
      <c r="F128" s="28">
        <v>328</v>
      </c>
      <c r="G128" s="28">
        <v>433</v>
      </c>
      <c r="H128" s="29">
        <v>6720</v>
      </c>
      <c r="I128" s="28">
        <v>113</v>
      </c>
      <c r="J128" s="29">
        <v>37238</v>
      </c>
      <c r="K128" s="28">
        <v>195</v>
      </c>
      <c r="L128" s="30">
        <v>6.4</v>
      </c>
      <c r="M128" s="30">
        <v>1045</v>
      </c>
      <c r="N128" s="30"/>
      <c r="O128" s="30"/>
      <c r="P128" s="30"/>
      <c r="Q128" s="26"/>
    </row>
    <row r="129" spans="1:17" ht="14.25">
      <c r="A129" s="45" t="s">
        <v>367</v>
      </c>
      <c r="B129" s="34" t="s">
        <v>319</v>
      </c>
      <c r="C129" s="34" t="s">
        <v>53</v>
      </c>
      <c r="D129" s="34" t="s">
        <v>320</v>
      </c>
      <c r="E129" s="35">
        <v>0.025064799999999998</v>
      </c>
      <c r="F129" s="36">
        <v>7.76</v>
      </c>
      <c r="G129" s="36">
        <v>32.3</v>
      </c>
      <c r="H129" s="37">
        <v>560</v>
      </c>
      <c r="I129" s="36">
        <v>31.4</v>
      </c>
      <c r="J129" s="37">
        <v>243</v>
      </c>
      <c r="K129" s="36">
        <v>1.2</v>
      </c>
      <c r="L129" s="38">
        <v>0.12</v>
      </c>
      <c r="M129" s="38"/>
      <c r="N129" s="38"/>
      <c r="O129" s="38"/>
      <c r="P129" s="38"/>
      <c r="Q129" s="34"/>
    </row>
    <row r="130" spans="1:17" ht="14.25">
      <c r="A130" s="45"/>
      <c r="B130" s="21" t="s">
        <v>321</v>
      </c>
      <c r="C130" s="21" t="s">
        <v>53</v>
      </c>
      <c r="D130" s="21" t="s">
        <v>322</v>
      </c>
      <c r="E130" s="22">
        <v>0.026928000000000004</v>
      </c>
      <c r="F130" s="23">
        <v>7.65</v>
      </c>
      <c r="G130" s="23">
        <v>35.2</v>
      </c>
      <c r="H130" s="24">
        <v>500</v>
      </c>
      <c r="I130" s="23">
        <v>34.1</v>
      </c>
      <c r="J130" s="24">
        <v>261</v>
      </c>
      <c r="K130" s="23">
        <v>1.3</v>
      </c>
      <c r="L130" s="25">
        <v>0.14</v>
      </c>
      <c r="M130" s="25"/>
      <c r="N130" s="25"/>
      <c r="O130" s="25"/>
      <c r="P130" s="25"/>
      <c r="Q130" s="21"/>
    </row>
    <row r="131" spans="1:17" ht="14.25">
      <c r="A131" s="45"/>
      <c r="B131" s="34" t="s">
        <v>323</v>
      </c>
      <c r="C131" s="34" t="s">
        <v>324</v>
      </c>
      <c r="D131" s="34" t="s">
        <v>325</v>
      </c>
      <c r="E131" s="35">
        <v>0.03268</v>
      </c>
      <c r="F131" s="36">
        <v>8.6</v>
      </c>
      <c r="G131" s="36">
        <v>38</v>
      </c>
      <c r="H131" s="37">
        <v>515</v>
      </c>
      <c r="I131" s="36">
        <v>35.7</v>
      </c>
      <c r="J131" s="37">
        <v>300</v>
      </c>
      <c r="K131" s="36">
        <v>1.5</v>
      </c>
      <c r="L131" s="38">
        <v>0.15</v>
      </c>
      <c r="M131" s="38"/>
      <c r="N131" s="38"/>
      <c r="O131" s="38"/>
      <c r="P131" s="38"/>
      <c r="Q131" s="34"/>
    </row>
    <row r="132" spans="1:17" ht="14.25">
      <c r="A132" s="45"/>
      <c r="B132" s="21" t="s">
        <v>326</v>
      </c>
      <c r="C132" s="21" t="s">
        <v>324</v>
      </c>
      <c r="D132" s="21" t="s">
        <v>327</v>
      </c>
      <c r="E132" s="22">
        <v>0.07365600000000001</v>
      </c>
      <c r="F132" s="23">
        <v>12.4</v>
      </c>
      <c r="G132" s="23">
        <v>59.4</v>
      </c>
      <c r="H132" s="24">
        <v>720</v>
      </c>
      <c r="I132" s="23">
        <v>40.5</v>
      </c>
      <c r="J132" s="24">
        <v>505</v>
      </c>
      <c r="K132" s="23">
        <v>2.5</v>
      </c>
      <c r="L132" s="25">
        <v>0.26</v>
      </c>
      <c r="M132" s="25"/>
      <c r="N132" s="25"/>
      <c r="O132" s="25"/>
      <c r="P132" s="25"/>
      <c r="Q132" s="21"/>
    </row>
    <row r="133" spans="1:17" ht="14.25">
      <c r="A133" s="45"/>
      <c r="B133" s="34" t="s">
        <v>328</v>
      </c>
      <c r="C133" s="34" t="s">
        <v>53</v>
      </c>
      <c r="D133" s="34" t="s">
        <v>329</v>
      </c>
      <c r="E133" s="35">
        <v>0.137409</v>
      </c>
      <c r="F133" s="36">
        <v>16.3</v>
      </c>
      <c r="G133" s="36">
        <v>84.3</v>
      </c>
      <c r="H133" s="37">
        <v>800</v>
      </c>
      <c r="I133" s="36">
        <v>49.2</v>
      </c>
      <c r="J133" s="37">
        <v>803</v>
      </c>
      <c r="K133" s="36">
        <v>4</v>
      </c>
      <c r="L133" s="38">
        <v>0.4</v>
      </c>
      <c r="M133" s="38"/>
      <c r="N133" s="38"/>
      <c r="O133" s="38"/>
      <c r="P133" s="38"/>
      <c r="Q133" s="34"/>
    </row>
    <row r="134" spans="1:17" ht="14.25">
      <c r="A134" s="45"/>
      <c r="B134" s="21" t="s">
        <v>330</v>
      </c>
      <c r="C134" s="21" t="s">
        <v>53</v>
      </c>
      <c r="D134" s="21" t="s">
        <v>331</v>
      </c>
      <c r="E134" s="22">
        <v>0.20442500000000002</v>
      </c>
      <c r="F134" s="23">
        <v>32.5</v>
      </c>
      <c r="G134" s="23">
        <v>62.9</v>
      </c>
      <c r="H134" s="24">
        <v>1400</v>
      </c>
      <c r="I134" s="23">
        <v>50.5</v>
      </c>
      <c r="J134" s="24">
        <v>1640</v>
      </c>
      <c r="K134" s="23">
        <v>8.5</v>
      </c>
      <c r="L134" s="25">
        <v>0.83</v>
      </c>
      <c r="M134" s="25"/>
      <c r="N134" s="25"/>
      <c r="O134" s="25"/>
      <c r="P134" s="25"/>
      <c r="Q134" s="21"/>
    </row>
    <row r="135" spans="1:17" ht="14.25">
      <c r="A135" s="45"/>
      <c r="B135" s="34" t="s">
        <v>332</v>
      </c>
      <c r="C135" s="34" t="s">
        <v>53</v>
      </c>
      <c r="D135" s="34" t="s">
        <v>333</v>
      </c>
      <c r="E135" s="35">
        <v>0.212135</v>
      </c>
      <c r="F135" s="36">
        <v>31.9</v>
      </c>
      <c r="G135" s="36">
        <v>66.5</v>
      </c>
      <c r="H135" s="37">
        <v>1360</v>
      </c>
      <c r="I135" s="36">
        <v>51.7</v>
      </c>
      <c r="J135" s="37">
        <v>1650</v>
      </c>
      <c r="K135" s="36">
        <v>8.6</v>
      </c>
      <c r="L135" s="38">
        <v>0.83</v>
      </c>
      <c r="M135" s="38"/>
      <c r="N135" s="38"/>
      <c r="O135" s="38"/>
      <c r="P135" s="38"/>
      <c r="Q135" s="34"/>
    </row>
    <row r="136" spans="1:17" ht="14.25">
      <c r="A136" s="45"/>
      <c r="B136" s="21" t="s">
        <v>334</v>
      </c>
      <c r="C136" s="21" t="s">
        <v>324</v>
      </c>
      <c r="D136" s="21" t="s">
        <v>335</v>
      </c>
      <c r="E136" s="22">
        <v>0.20832000000000003</v>
      </c>
      <c r="F136" s="23">
        <v>24.8</v>
      </c>
      <c r="G136" s="23">
        <v>84</v>
      </c>
      <c r="H136" s="24">
        <v>1100</v>
      </c>
      <c r="I136" s="23">
        <v>50</v>
      </c>
      <c r="J136" s="24">
        <v>1310</v>
      </c>
      <c r="K136" s="23">
        <v>6.7</v>
      </c>
      <c r="L136" s="25">
        <v>0.66</v>
      </c>
      <c r="M136" s="25"/>
      <c r="N136" s="25"/>
      <c r="O136" s="25"/>
      <c r="P136" s="25"/>
      <c r="Q136" s="21"/>
    </row>
    <row r="137" spans="1:17" ht="14.25">
      <c r="A137" s="45"/>
      <c r="B137" s="34" t="s">
        <v>336</v>
      </c>
      <c r="C137" s="34" t="s">
        <v>53</v>
      </c>
      <c r="D137" s="34" t="s">
        <v>337</v>
      </c>
      <c r="E137" s="35">
        <v>0.5164799999999999</v>
      </c>
      <c r="F137" s="36">
        <v>26.9</v>
      </c>
      <c r="G137" s="36">
        <v>192</v>
      </c>
      <c r="H137" s="37">
        <v>750</v>
      </c>
      <c r="I137" s="36">
        <v>78.3</v>
      </c>
      <c r="J137" s="37">
        <v>2100</v>
      </c>
      <c r="K137" s="36">
        <v>10</v>
      </c>
      <c r="L137" s="38">
        <v>1.06</v>
      </c>
      <c r="M137" s="38"/>
      <c r="N137" s="38"/>
      <c r="O137" s="38"/>
      <c r="P137" s="38"/>
      <c r="Q137" s="34"/>
    </row>
    <row r="138" spans="1:17" ht="14.25">
      <c r="A138" s="45"/>
      <c r="B138" s="21" t="s">
        <v>338</v>
      </c>
      <c r="C138" s="21" t="s">
        <v>324</v>
      </c>
      <c r="D138" s="21" t="s">
        <v>339</v>
      </c>
      <c r="E138" s="22">
        <v>0.6948000000000001</v>
      </c>
      <c r="F138" s="23">
        <v>36</v>
      </c>
      <c r="G138" s="23">
        <v>193</v>
      </c>
      <c r="H138" s="24">
        <v>980</v>
      </c>
      <c r="I138" s="23">
        <v>83.2</v>
      </c>
      <c r="J138" s="24">
        <v>2990</v>
      </c>
      <c r="K138" s="23">
        <v>15</v>
      </c>
      <c r="L138" s="25">
        <v>1.5</v>
      </c>
      <c r="M138" s="25"/>
      <c r="N138" s="25"/>
      <c r="O138" s="25"/>
      <c r="P138" s="25"/>
      <c r="Q138" s="21"/>
    </row>
    <row r="139" spans="1:17" ht="14.25">
      <c r="A139" s="45"/>
      <c r="B139" s="34" t="s">
        <v>340</v>
      </c>
      <c r="C139" s="34" t="s">
        <v>53</v>
      </c>
      <c r="D139" s="34" t="s">
        <v>341</v>
      </c>
      <c r="E139" s="35">
        <v>0.5616</v>
      </c>
      <c r="F139" s="36">
        <v>54</v>
      </c>
      <c r="G139" s="36">
        <v>104</v>
      </c>
      <c r="H139" s="37">
        <v>1760</v>
      </c>
      <c r="I139" s="36">
        <v>68.6</v>
      </c>
      <c r="J139" s="37">
        <v>3700</v>
      </c>
      <c r="K139" s="36">
        <v>19</v>
      </c>
      <c r="L139" s="38">
        <v>1.86</v>
      </c>
      <c r="M139" s="38"/>
      <c r="N139" s="38"/>
      <c r="O139" s="38"/>
      <c r="P139" s="38"/>
      <c r="Q139" s="34"/>
    </row>
    <row r="140" spans="1:17" ht="14.25">
      <c r="A140" s="45"/>
      <c r="B140" s="21" t="s">
        <v>342</v>
      </c>
      <c r="C140" s="21" t="s">
        <v>53</v>
      </c>
      <c r="D140" s="21" t="s">
        <v>343</v>
      </c>
      <c r="E140" s="22">
        <v>0.7546</v>
      </c>
      <c r="F140" s="23">
        <v>49</v>
      </c>
      <c r="G140" s="23">
        <v>154</v>
      </c>
      <c r="H140" s="24">
        <v>1530</v>
      </c>
      <c r="I140" s="23">
        <v>72</v>
      </c>
      <c r="J140" s="24">
        <v>3520</v>
      </c>
      <c r="K140" s="23">
        <v>18</v>
      </c>
      <c r="L140" s="25">
        <v>1.77</v>
      </c>
      <c r="M140" s="25"/>
      <c r="N140" s="25"/>
      <c r="O140" s="25"/>
      <c r="P140" s="25"/>
      <c r="Q140" s="21"/>
    </row>
  </sheetData>
  <sheetProtection/>
  <mergeCells count="16">
    <mergeCell ref="A120:A128"/>
    <mergeCell ref="A129:A140"/>
    <mergeCell ref="A68:A75"/>
    <mergeCell ref="A76:A95"/>
    <mergeCell ref="A108:A114"/>
    <mergeCell ref="A115:A119"/>
    <mergeCell ref="A96:A104"/>
    <mergeCell ref="A105:A107"/>
    <mergeCell ref="A2:B2"/>
    <mergeCell ref="A3:B3"/>
    <mergeCell ref="A4:A7"/>
    <mergeCell ref="A8:A36"/>
    <mergeCell ref="A37:A41"/>
    <mergeCell ref="A42:A47"/>
    <mergeCell ref="A48:A62"/>
    <mergeCell ref="A63:A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2010-11-09T02:30:08Z</dcterms:created>
  <dcterms:modified xsi:type="dcterms:W3CDTF">2010-11-10T01:58:54Z</dcterms:modified>
  <cp:category/>
  <cp:version/>
  <cp:contentType/>
  <cp:contentStatus/>
</cp:coreProperties>
</file>