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9"/>
            <rFont val="宋体"/>
            <family val="0"/>
          </rPr>
          <t>考虑实际应用整流管耐压应该留有一定余量，（此处设计用</t>
        </r>
        <r>
          <rPr>
            <b/>
            <sz val="9"/>
            <rFont val="Times New Roman"/>
            <family val="1"/>
          </rPr>
          <t>60V</t>
        </r>
        <r>
          <rPr>
            <b/>
            <sz val="9"/>
            <rFont val="宋体"/>
            <family val="0"/>
          </rPr>
          <t>整流管），再依此电压推算出匝比。</t>
        </r>
      </text>
    </comment>
    <comment ref="D5" authorId="0">
      <text>
        <r>
          <rPr>
            <sz val="9"/>
            <rFont val="宋体"/>
            <family val="0"/>
          </rPr>
          <t xml:space="preserve">调整匝比后的最低电压情况下的占空比
</t>
        </r>
      </text>
    </comment>
    <comment ref="B17" authorId="0">
      <text>
        <r>
          <rPr>
            <b/>
            <sz val="9"/>
            <rFont val="Times New Roman"/>
            <family val="1"/>
          </rPr>
          <t>Np=Vinmin*Ton/(DaltaB*Ae)</t>
        </r>
      </text>
    </comment>
    <comment ref="B18" authorId="0">
      <text>
        <r>
          <rPr>
            <b/>
            <sz val="9"/>
            <rFont val="宋体"/>
            <family val="0"/>
          </rPr>
          <t>依据</t>
        </r>
        <r>
          <rPr>
            <b/>
            <sz val="9"/>
            <rFont val="Times New Roman"/>
            <family val="1"/>
          </rPr>
          <t>D=N*Vout/(N*Vout+Vinmin)</t>
        </r>
        <r>
          <rPr>
            <b/>
            <sz val="9"/>
            <rFont val="宋体"/>
            <family val="0"/>
          </rPr>
          <t>推算出</t>
        </r>
        <r>
          <rPr>
            <b/>
            <sz val="9"/>
            <rFont val="Times New Roman"/>
            <family val="1"/>
          </rPr>
          <t>N=D*Vinmin/(Vout-D*Vout)</t>
        </r>
      </text>
    </comment>
    <comment ref="B20" authorId="0">
      <text>
        <r>
          <rPr>
            <b/>
            <sz val="9"/>
            <rFont val="宋体"/>
            <family val="0"/>
          </rPr>
          <t>实际应用峰值，在此基础上加</t>
        </r>
        <r>
          <rPr>
            <b/>
            <sz val="9"/>
            <rFont val="Times New Roman"/>
            <family val="1"/>
          </rPr>
          <t>100V PP</t>
        </r>
      </text>
    </comment>
    <comment ref="B14" authorId="0">
      <text>
        <r>
          <rPr>
            <b/>
            <sz val="9"/>
            <rFont val="宋体"/>
            <family val="0"/>
          </rPr>
          <t>考虑整流损耗等因素，输入功率等于输出功率除以效率后再乘以</t>
        </r>
        <r>
          <rPr>
            <b/>
            <sz val="9"/>
            <rFont val="Times New Roman"/>
            <family val="1"/>
          </rPr>
          <t>1.2</t>
        </r>
        <r>
          <rPr>
            <b/>
            <sz val="9"/>
            <rFont val="宋体"/>
            <family val="0"/>
          </rPr>
          <t>倍。</t>
        </r>
      </text>
    </comment>
    <comment ref="D19" authorId="0">
      <text>
        <r>
          <rPr>
            <b/>
            <sz val="9"/>
            <rFont val="宋体"/>
            <family val="0"/>
          </rPr>
          <t xml:space="preserve">此处应该根据实际状况，取整数，再算匝比及初次级峰值
</t>
        </r>
      </text>
    </comment>
  </commentList>
</comments>
</file>

<file path=xl/sharedStrings.xml><?xml version="1.0" encoding="utf-8"?>
<sst xmlns="http://schemas.openxmlformats.org/spreadsheetml/2006/main" count="31" uniqueCount="31">
  <si>
    <t>变压器的几个基本参数：</t>
  </si>
  <si>
    <r>
      <t>铁芯面积</t>
    </r>
    <r>
      <rPr>
        <sz val="12"/>
        <rFont val="Times New Roman"/>
        <family val="1"/>
      </rPr>
      <t>Ae</t>
    </r>
    <r>
      <rPr>
        <sz val="12"/>
        <rFont val="新細明體"/>
        <family val="1"/>
      </rPr>
      <t>：</t>
    </r>
  </si>
  <si>
    <r>
      <t>最大占空比</t>
    </r>
    <r>
      <rPr>
        <sz val="12"/>
        <rFont val="Times New Roman"/>
        <family val="1"/>
      </rPr>
      <t>Dmax:</t>
    </r>
  </si>
  <si>
    <r>
      <t>磁通密度</t>
    </r>
    <r>
      <rPr>
        <sz val="12"/>
        <rFont val="Times New Roman"/>
        <family val="1"/>
      </rPr>
      <t>DaltaB:</t>
    </r>
  </si>
  <si>
    <r>
      <t>导通时间</t>
    </r>
    <r>
      <rPr>
        <sz val="12"/>
        <rFont val="Times New Roman"/>
        <family val="1"/>
      </rPr>
      <t>Ton:(uS)</t>
    </r>
  </si>
  <si>
    <t>开关频率f:(KHz)</t>
  </si>
  <si>
    <r>
      <t>输出电压</t>
    </r>
    <r>
      <rPr>
        <sz val="12"/>
        <rFont val="Times New Roman"/>
        <family val="1"/>
      </rPr>
      <t>Vout:(V)</t>
    </r>
  </si>
  <si>
    <r>
      <t>开关周期</t>
    </r>
    <r>
      <rPr>
        <sz val="12"/>
        <rFont val="Times New Roman"/>
        <family val="1"/>
      </rPr>
      <t>T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(uS)</t>
    </r>
  </si>
  <si>
    <r>
      <t>最低工作电压</t>
    </r>
    <r>
      <rPr>
        <sz val="12"/>
        <rFont val="Times New Roman"/>
        <family val="1"/>
      </rPr>
      <t>VDC min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(V)</t>
    </r>
  </si>
  <si>
    <t>初级圈数Np:</t>
  </si>
  <si>
    <r>
      <t>匝比</t>
    </r>
    <r>
      <rPr>
        <sz val="12"/>
        <rFont val="Times New Roman"/>
        <family val="1"/>
      </rPr>
      <t>N:</t>
    </r>
  </si>
  <si>
    <r>
      <t>最大工作电压</t>
    </r>
    <r>
      <rPr>
        <sz val="12"/>
        <rFont val="Times New Roman"/>
        <family val="1"/>
      </rPr>
      <t>VDC max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(V)</t>
    </r>
  </si>
  <si>
    <r>
      <t>初级峰值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肩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电压</t>
    </r>
    <r>
      <rPr>
        <sz val="12"/>
        <rFont val="Times New Roman"/>
        <family val="1"/>
      </rPr>
      <t>Vf:</t>
    </r>
  </si>
  <si>
    <r>
      <t>次级峰值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肩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电压</t>
    </r>
    <r>
      <rPr>
        <sz val="12"/>
        <rFont val="Times New Roman"/>
        <family val="1"/>
      </rPr>
      <t>Vfo:</t>
    </r>
  </si>
  <si>
    <r>
      <t>输出电流</t>
    </r>
    <r>
      <rPr>
        <sz val="12"/>
        <rFont val="Times New Roman"/>
        <family val="1"/>
      </rPr>
      <t>Iout:(A)</t>
    </r>
  </si>
  <si>
    <r>
      <t>输出功率</t>
    </r>
    <r>
      <rPr>
        <sz val="12"/>
        <rFont val="Times New Roman"/>
        <family val="1"/>
      </rPr>
      <t>Pout:(W)</t>
    </r>
  </si>
  <si>
    <r>
      <t>输入功率</t>
    </r>
    <r>
      <rPr>
        <sz val="12"/>
        <rFont val="Times New Roman"/>
        <family val="1"/>
      </rPr>
      <t>Pin: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W</t>
    </r>
    <r>
      <rPr>
        <sz val="12"/>
        <rFont val="新細明體"/>
        <family val="1"/>
      </rPr>
      <t>）</t>
    </r>
  </si>
  <si>
    <t>预计效率：</t>
  </si>
  <si>
    <t>初级平均电流：</t>
  </si>
  <si>
    <r>
      <t>次级匝数</t>
    </r>
    <r>
      <rPr>
        <sz val="12"/>
        <rFont val="Times New Roman"/>
        <family val="1"/>
      </rPr>
      <t>Ns:</t>
    </r>
  </si>
  <si>
    <r>
      <t>初级线径（面积）（电流密度取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>mm^2</t>
    </r>
  </si>
  <si>
    <r>
      <t>依参数估算出初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次级匝数</t>
    </r>
  </si>
  <si>
    <t>第一步</t>
  </si>
  <si>
    <t>第二步</t>
  </si>
  <si>
    <t>初次级匝数取整后再算出初次级峰值电压</t>
  </si>
  <si>
    <t>给定已知值</t>
  </si>
  <si>
    <t>计算值</t>
  </si>
  <si>
    <t>变压器最终参数</t>
  </si>
  <si>
    <t>可设定次级峰值再确定其它参数</t>
  </si>
  <si>
    <r>
      <t>第一步，填B4，B5，B7，B11，B12，B15，就可以算出所需</t>
    </r>
    <r>
      <rPr>
        <sz val="12"/>
        <color indexed="10"/>
        <rFont val="宋体"/>
        <family val="0"/>
      </rPr>
      <t>变压器的初级匝数</t>
    </r>
    <r>
      <rPr>
        <sz val="12"/>
        <color indexed="10"/>
        <rFont val="新細明體"/>
        <family val="1"/>
      </rPr>
      <t>B17和次</t>
    </r>
    <r>
      <rPr>
        <sz val="12"/>
        <color indexed="10"/>
        <rFont val="宋体"/>
        <family val="0"/>
      </rPr>
      <t>级匝数</t>
    </r>
    <r>
      <rPr>
        <sz val="12"/>
        <color indexed="10"/>
        <rFont val="新細明體"/>
        <family val="1"/>
      </rPr>
      <t>B19</t>
    </r>
  </si>
  <si>
    <r>
      <t>第二步，依据第一步算出的B17和B19取整</t>
    </r>
    <r>
      <rPr>
        <sz val="12"/>
        <color indexed="10"/>
        <rFont val="宋体"/>
        <family val="0"/>
      </rPr>
      <t>数后，填到</t>
    </r>
    <r>
      <rPr>
        <sz val="12"/>
        <color indexed="10"/>
        <rFont val="新細明體"/>
        <family val="1"/>
      </rPr>
      <t>C17和C19里，</t>
    </r>
    <r>
      <rPr>
        <sz val="12"/>
        <color indexed="10"/>
        <rFont val="宋体"/>
        <family val="0"/>
      </rPr>
      <t>评估</t>
    </r>
    <r>
      <rPr>
        <sz val="12"/>
        <color indexed="10"/>
        <rFont val="新細明體"/>
        <family val="1"/>
      </rPr>
      <t>C20和C21是否超</t>
    </r>
    <r>
      <rPr>
        <sz val="12"/>
        <color indexed="10"/>
        <rFont val="宋体"/>
        <family val="0"/>
      </rPr>
      <t>过所选元件工作电压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</si>
</sst>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2"/>
      <color indexed="10"/>
      <name val="新細明體"/>
      <family val="1"/>
    </font>
    <font>
      <sz val="12"/>
      <color indexed="10"/>
      <name val="宋体"/>
      <family val="0"/>
    </font>
    <font>
      <b/>
      <sz val="8"/>
      <name val="新細明體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5" borderId="1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B19" sqref="B19"/>
    </sheetView>
  </sheetViews>
  <sheetFormatPr defaultColWidth="9.00390625" defaultRowHeight="16.5"/>
  <cols>
    <col min="1" max="1" width="29.875" style="0" customWidth="1"/>
    <col min="2" max="2" width="14.50390625" style="2" customWidth="1"/>
    <col min="3" max="4" width="14.50390625" style="0" customWidth="1"/>
    <col min="6" max="6" width="7.125" style="0" customWidth="1"/>
    <col min="7" max="7" width="17.00390625" style="0" customWidth="1"/>
  </cols>
  <sheetData>
    <row r="1" ht="26.25" customHeight="1"/>
    <row r="2" spans="2:3" ht="18" customHeight="1">
      <c r="B2" s="2" t="s">
        <v>22</v>
      </c>
      <c r="C2" t="s">
        <v>23</v>
      </c>
    </row>
    <row r="3" spans="1:4" ht="58.5" customHeight="1">
      <c r="A3" s="1" t="s">
        <v>0</v>
      </c>
      <c r="B3" s="12" t="s">
        <v>21</v>
      </c>
      <c r="C3" s="12" t="s">
        <v>24</v>
      </c>
      <c r="D3" s="12" t="s">
        <v>28</v>
      </c>
    </row>
    <row r="4" spans="1:7" ht="16.5">
      <c r="A4" s="4" t="s">
        <v>1</v>
      </c>
      <c r="B4" s="3">
        <v>51.6</v>
      </c>
      <c r="C4" s="3">
        <v>51.6</v>
      </c>
      <c r="D4" s="3">
        <v>31</v>
      </c>
      <c r="F4" s="3"/>
      <c r="G4" t="s">
        <v>25</v>
      </c>
    </row>
    <row r="5" spans="1:4" ht="16.5">
      <c r="A5" s="4" t="s">
        <v>2</v>
      </c>
      <c r="B5" s="3">
        <v>0.48</v>
      </c>
      <c r="C5" s="13">
        <f>C18*B11/(C18*B11+B9)</f>
        <v>0.21476510067114093</v>
      </c>
      <c r="D5" s="13">
        <f>D18*B11/(B18*B11+B9)</f>
        <v>0.47729468599033814</v>
      </c>
    </row>
    <row r="6" spans="1:7" ht="16.5">
      <c r="A6" s="5" t="s">
        <v>4</v>
      </c>
      <c r="B6" s="10">
        <f>B5*B8</f>
        <v>7.0588235294117645</v>
      </c>
      <c r="C6" s="10">
        <f>C5*C8</f>
        <v>3.1583103039873666</v>
      </c>
      <c r="D6" s="10">
        <f>D5*D8</f>
        <v>7.231737666520275</v>
      </c>
      <c r="F6" s="13"/>
      <c r="G6" t="s">
        <v>26</v>
      </c>
    </row>
    <row r="7" spans="1:4" ht="16.5">
      <c r="A7" s="6" t="s">
        <v>5</v>
      </c>
      <c r="B7" s="3">
        <v>68</v>
      </c>
      <c r="C7" s="3">
        <v>68</v>
      </c>
      <c r="D7" s="3">
        <v>66</v>
      </c>
    </row>
    <row r="8" spans="1:7" ht="16.5">
      <c r="A8" s="5" t="s">
        <v>7</v>
      </c>
      <c r="B8" s="10">
        <f>1/B7*1000</f>
        <v>14.705882352941176</v>
      </c>
      <c r="C8" s="10">
        <f>1/C7*1000</f>
        <v>14.705882352941176</v>
      </c>
      <c r="D8" s="10">
        <f>1/D7*1000</f>
        <v>15.151515151515152</v>
      </c>
      <c r="F8" s="17"/>
      <c r="G8" s="22" t="s">
        <v>27</v>
      </c>
    </row>
    <row r="9" spans="1:7" ht="16.5">
      <c r="A9" s="4" t="s">
        <v>8</v>
      </c>
      <c r="B9" s="10">
        <f>90*1.2</f>
        <v>108</v>
      </c>
      <c r="C9" s="10">
        <f>90*1.2</f>
        <v>108</v>
      </c>
      <c r="D9" s="10">
        <f>90*1.2</f>
        <v>108</v>
      </c>
      <c r="F9" s="19"/>
      <c r="G9" s="22"/>
    </row>
    <row r="10" spans="1:4" ht="16.5">
      <c r="A10" s="4" t="s">
        <v>11</v>
      </c>
      <c r="B10" s="11">
        <v>380</v>
      </c>
      <c r="C10" s="11">
        <v>380</v>
      </c>
      <c r="D10" s="11">
        <v>380</v>
      </c>
    </row>
    <row r="11" spans="1:4" ht="16.5">
      <c r="A11" s="4" t="s">
        <v>6</v>
      </c>
      <c r="B11" s="3">
        <v>12</v>
      </c>
      <c r="C11" s="3">
        <v>12</v>
      </c>
      <c r="D11" s="3">
        <v>24.5</v>
      </c>
    </row>
    <row r="12" spans="1:10" ht="16.5" customHeight="1">
      <c r="A12" s="4" t="s">
        <v>14</v>
      </c>
      <c r="B12" s="3">
        <v>2</v>
      </c>
      <c r="C12" s="3">
        <v>2</v>
      </c>
      <c r="D12" s="3">
        <v>0.625</v>
      </c>
      <c r="F12" s="23" t="s">
        <v>29</v>
      </c>
      <c r="G12" s="23"/>
      <c r="H12" s="23"/>
      <c r="I12" s="23"/>
      <c r="J12" s="23"/>
    </row>
    <row r="13" spans="1:10" ht="16.5">
      <c r="A13" s="4" t="s">
        <v>15</v>
      </c>
      <c r="B13" s="10">
        <f>B11*B12</f>
        <v>24</v>
      </c>
      <c r="C13" s="10">
        <f>C11*C12</f>
        <v>24</v>
      </c>
      <c r="D13" s="10">
        <f>D11*D12</f>
        <v>15.3125</v>
      </c>
      <c r="F13" s="23"/>
      <c r="G13" s="23"/>
      <c r="H13" s="23"/>
      <c r="I13" s="23"/>
      <c r="J13" s="23"/>
    </row>
    <row r="14" spans="1:10" ht="16.5">
      <c r="A14" s="4" t="s">
        <v>16</v>
      </c>
      <c r="B14" s="10">
        <f>B13/B15*1.2</f>
        <v>36</v>
      </c>
      <c r="C14" s="10">
        <f>C13/C15*1.2</f>
        <v>33.88235294117647</v>
      </c>
      <c r="D14" s="10">
        <f>D13/D15*1.2</f>
        <v>21.61764705882353</v>
      </c>
      <c r="F14" s="23" t="s">
        <v>30</v>
      </c>
      <c r="G14" s="23"/>
      <c r="H14" s="23"/>
      <c r="I14" s="23"/>
      <c r="J14" s="23"/>
    </row>
    <row r="15" spans="1:10" ht="16.5">
      <c r="A15" s="5" t="s">
        <v>17</v>
      </c>
      <c r="B15" s="3">
        <v>0.8</v>
      </c>
      <c r="C15" s="3">
        <v>0.85</v>
      </c>
      <c r="D15" s="3">
        <v>0.85</v>
      </c>
      <c r="F15" s="23"/>
      <c r="G15" s="23"/>
      <c r="H15" s="23"/>
      <c r="I15" s="23"/>
      <c r="J15" s="23"/>
    </row>
    <row r="16" spans="1:10" ht="16.5">
      <c r="A16" s="5" t="s">
        <v>3</v>
      </c>
      <c r="B16" s="3">
        <v>0.2</v>
      </c>
      <c r="C16" s="3">
        <v>0.2</v>
      </c>
      <c r="D16" s="3">
        <v>0.2</v>
      </c>
      <c r="F16" s="21"/>
      <c r="G16" s="21"/>
      <c r="H16" s="21"/>
      <c r="I16" s="21"/>
      <c r="J16" s="21"/>
    </row>
    <row r="17" spans="1:10" ht="16.5">
      <c r="A17" s="7" t="s">
        <v>9</v>
      </c>
      <c r="B17" s="17">
        <f>B9*B6/B16/B4</f>
        <v>73.87140902872777</v>
      </c>
      <c r="C17" s="19">
        <v>64</v>
      </c>
      <c r="D17" s="14">
        <v>50</v>
      </c>
      <c r="F17" s="21"/>
      <c r="G17" s="21"/>
      <c r="H17" s="21"/>
      <c r="I17" s="21"/>
      <c r="J17" s="21"/>
    </row>
    <row r="18" spans="1:10" ht="16.5">
      <c r="A18" s="5" t="s">
        <v>10</v>
      </c>
      <c r="B18" s="9">
        <f>B5*B9/(B11-B5*B11)</f>
        <v>8.307692307692307</v>
      </c>
      <c r="C18" s="13">
        <f>C17/C19</f>
        <v>2.4615384615384617</v>
      </c>
      <c r="D18" s="15">
        <f>B10/(D21-B11)</f>
        <v>8.26086956521739</v>
      </c>
      <c r="F18" s="21"/>
      <c r="G18" s="21"/>
      <c r="H18" s="21"/>
      <c r="I18" s="21"/>
      <c r="J18" s="21"/>
    </row>
    <row r="19" spans="1:10" ht="16.5">
      <c r="A19" s="5" t="s">
        <v>19</v>
      </c>
      <c r="B19" s="17">
        <f>B17/B18</f>
        <v>8.891928864569085</v>
      </c>
      <c r="C19" s="19">
        <v>26</v>
      </c>
      <c r="D19" s="13">
        <f>B17/D18</f>
        <v>8.942328461372309</v>
      </c>
      <c r="F19" s="21"/>
      <c r="G19" s="21"/>
      <c r="H19" s="21"/>
      <c r="I19" s="21"/>
      <c r="J19" s="21"/>
    </row>
    <row r="20" spans="1:10" ht="16.5">
      <c r="A20" s="5" t="s">
        <v>12</v>
      </c>
      <c r="B20" s="9">
        <f>B18*B11+B10</f>
        <v>479.6923076923077</v>
      </c>
      <c r="C20" s="18">
        <f>C18*B11+B10</f>
        <v>409.53846153846155</v>
      </c>
      <c r="D20" s="13">
        <f>D18*B11+B10</f>
        <v>479.1304347826087</v>
      </c>
      <c r="F20" s="21"/>
      <c r="G20" s="21"/>
      <c r="H20" s="21"/>
      <c r="I20" s="21"/>
      <c r="J20" s="21"/>
    </row>
    <row r="21" spans="1:10" ht="15.75">
      <c r="A21" s="5" t="s">
        <v>13</v>
      </c>
      <c r="B21" s="9">
        <f>B20/B18</f>
        <v>57.74074074074075</v>
      </c>
      <c r="C21" s="18">
        <f>C20/C18</f>
        <v>166.375</v>
      </c>
      <c r="D21" s="3">
        <v>58</v>
      </c>
      <c r="F21" s="21"/>
      <c r="G21" s="21"/>
      <c r="H21" s="21"/>
      <c r="I21" s="21"/>
      <c r="J21" s="21"/>
    </row>
    <row r="22" spans="1:10" ht="15.75">
      <c r="A22" s="4" t="s">
        <v>18</v>
      </c>
      <c r="B22" s="10">
        <f>B14/B9</f>
        <v>0.3333333333333333</v>
      </c>
      <c r="C22" s="10">
        <f>C14/C9</f>
        <v>0.3137254901960784</v>
      </c>
      <c r="D22" s="10">
        <f>D14/D9</f>
        <v>0.20016339869281044</v>
      </c>
      <c r="F22" s="21"/>
      <c r="G22" s="21"/>
      <c r="H22" s="21"/>
      <c r="I22" s="21"/>
      <c r="J22" s="21"/>
    </row>
    <row r="23" spans="1:10" s="12" customFormat="1" ht="35.25" customHeight="1">
      <c r="A23" s="16" t="s">
        <v>20</v>
      </c>
      <c r="B23" s="20">
        <f>B22/4</f>
        <v>0.08333333333333333</v>
      </c>
      <c r="C23" s="20">
        <f>C22/4</f>
        <v>0.0784313725490196</v>
      </c>
      <c r="D23" s="20">
        <f>D22/4</f>
        <v>0.05004084967320261</v>
      </c>
      <c r="F23" s="21"/>
      <c r="G23" s="21"/>
      <c r="H23" s="21"/>
      <c r="I23" s="21"/>
      <c r="J23" s="21"/>
    </row>
    <row r="24" spans="1:4" ht="15.75">
      <c r="A24" s="4"/>
      <c r="B24" s="8"/>
      <c r="C24" s="4"/>
      <c r="D24" s="4"/>
    </row>
  </sheetData>
  <mergeCells count="3">
    <mergeCell ref="G8:G9"/>
    <mergeCell ref="F12:J13"/>
    <mergeCell ref="F14:J1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oempc</cp:lastModifiedBy>
  <dcterms:created xsi:type="dcterms:W3CDTF">1997-01-14T01:50:29Z</dcterms:created>
  <dcterms:modified xsi:type="dcterms:W3CDTF">2011-04-21T04:16:41Z</dcterms:modified>
  <cp:category/>
  <cp:version/>
  <cp:contentType/>
  <cp:contentStatus/>
</cp:coreProperties>
</file>