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075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<sst xmlns="http://schemas.openxmlformats.org/spreadsheetml/2006/main" count="30" uniqueCount="25">
  <si>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频率</t>
  </si>
  <si>
    <t>磁通</t>
  </si>
  <si>
    <t>截面积</t>
  </si>
  <si>
    <t>每伏匝数</t>
  </si>
  <si>
    <t>V绕组线径</t>
  </si>
  <si>
    <t>V绕组匝数</t>
  </si>
  <si>
    <t>V绕组匝数</t>
  </si>
  <si>
    <t>V绕组线径</t>
  </si>
  <si>
    <t>小功率变压器自动计算</t>
  </si>
  <si>
    <t>说明：</t>
  </si>
  <si>
    <t>功率VA</t>
  </si>
  <si>
    <t>手动输入：</t>
  </si>
  <si>
    <t>自动计算：</t>
  </si>
  <si>
    <t>只要输入频率、磁通、截面积，就会自动得出功率、匝数、线径</t>
  </si>
  <si>
    <t>按照5A/mm^2</t>
  </si>
  <si>
    <t>骨架高度</t>
  </si>
  <si>
    <t>线包厚度</t>
  </si>
  <si>
    <t>cm^2</t>
  </si>
  <si>
    <t>骨架厚度</t>
  </si>
  <si>
    <t>mm</t>
  </si>
  <si>
    <t>VA</t>
  </si>
  <si>
    <t>T</t>
  </si>
  <si>
    <t>小于骨架厚度才能绕得下，否则要重新选择线径</t>
  </si>
  <si>
    <t>工作簿密码</t>
  </si>
  <si>
    <t>2个绕组各承担一半功率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</si>
</sst>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2.7109375" style="0" bestFit="1" customWidth="1"/>
    <col min="2" max="3" width="9.421875" style="0" bestFit="1" customWidth="1"/>
    <col min="5" max="5" width="12.421875" style="0" bestFit="1" customWidth="1"/>
  </cols>
  <sheetData>
    <row r="1" ht="34.5" customHeight="1">
      <c r="A1" t="s">
        <v>8</v>
      </c>
    </row>
    <row r="2" spans="1:2" ht="13.5">
      <c r="A2" t="s">
        <v>9</v>
      </c>
      <c r="B2" t="s">
        <v>13</v>
      </c>
    </row>
    <row r="4" spans="2:7" ht="13.5">
      <c r="B4" s="8" t="s">
        <v>0</v>
      </c>
      <c r="C4" s="8" t="s">
        <v>1</v>
      </c>
      <c r="D4" s="8" t="s">
        <v>2</v>
      </c>
      <c r="F4" t="s">
        <v>15</v>
      </c>
      <c r="G4" t="s">
        <v>18</v>
      </c>
    </row>
    <row r="5" spans="1:8" ht="13.5">
      <c r="A5" t="s">
        <v>11</v>
      </c>
      <c r="B5" s="2">
        <v>350</v>
      </c>
      <c r="C5" s="2">
        <v>0.9</v>
      </c>
      <c r="D5" s="2">
        <v>6.16</v>
      </c>
      <c r="E5" t="s">
        <v>17</v>
      </c>
      <c r="F5" s="2">
        <v>30</v>
      </c>
      <c r="G5" s="2">
        <v>9</v>
      </c>
      <c r="H5" t="s">
        <v>19</v>
      </c>
    </row>
    <row r="7" spans="1:4" ht="13.5">
      <c r="A7" t="s">
        <v>12</v>
      </c>
      <c r="B7" s="3" t="s">
        <v>10</v>
      </c>
      <c r="C7">
        <f>D5*B5/10</f>
        <v>215.6</v>
      </c>
      <c r="D7" t="s">
        <v>20</v>
      </c>
    </row>
    <row r="8" ht="13.5">
      <c r="B8" s="4"/>
    </row>
    <row r="9" spans="2:4" ht="13.5">
      <c r="B9" s="4" t="s">
        <v>3</v>
      </c>
      <c r="C9" s="1">
        <f>10000/(4.44*B5*C5*D5)</f>
        <v>1.160715446429732</v>
      </c>
      <c r="D9" t="s">
        <v>21</v>
      </c>
    </row>
    <row r="10" spans="2:3" ht="13.5">
      <c r="B10" s="4"/>
      <c r="C10" s="1"/>
    </row>
    <row r="11" spans="1:4" ht="13.5">
      <c r="A11">
        <v>12</v>
      </c>
      <c r="B11" s="4" t="s">
        <v>5</v>
      </c>
      <c r="C11" s="1">
        <f>C9*A12</f>
        <v>13.928585357156784</v>
      </c>
      <c r="D11" t="s">
        <v>21</v>
      </c>
    </row>
    <row r="12" spans="1:6" ht="13.5">
      <c r="A12">
        <v>12</v>
      </c>
      <c r="B12" s="4" t="s">
        <v>7</v>
      </c>
      <c r="C12" s="1">
        <f>(SQRT(C7/A12/10/3.14))*2</f>
        <v>1.512860649918619</v>
      </c>
      <c r="D12" t="s">
        <v>19</v>
      </c>
      <c r="E12" t="s">
        <v>14</v>
      </c>
      <c r="F12" t="s">
        <v>24</v>
      </c>
    </row>
    <row r="13" spans="2:3" ht="13.5">
      <c r="B13" s="4"/>
      <c r="C13" s="1"/>
    </row>
    <row r="14" spans="1:4" ht="13.5">
      <c r="A14">
        <v>400</v>
      </c>
      <c r="B14" s="4" t="s">
        <v>6</v>
      </c>
      <c r="C14" s="1">
        <f>C9*A14</f>
        <v>464.28617857189283</v>
      </c>
      <c r="D14" t="s">
        <v>21</v>
      </c>
    </row>
    <row r="15" spans="1:5" ht="13.5">
      <c r="A15">
        <v>200</v>
      </c>
      <c r="B15" s="4" t="s">
        <v>4</v>
      </c>
      <c r="C15" s="1">
        <f>(SQRT(C7/A15/5/3.14))*2</f>
        <v>0.5240703020861441</v>
      </c>
      <c r="D15" t="s">
        <v>19</v>
      </c>
      <c r="E15" t="s">
        <v>14</v>
      </c>
    </row>
    <row r="17" spans="2:5" ht="13.5">
      <c r="B17" s="4" t="s">
        <v>16</v>
      </c>
      <c r="C17" s="1">
        <f>(C11*C12/F5)+C14*C15/F5</f>
        <v>8.813020218482285</v>
      </c>
      <c r="D17" s="6" t="str">
        <f>IF(C17&lt;G5,"可以容纳","绕不下了")</f>
        <v>可以容纳</v>
      </c>
      <c r="E17" t="s">
        <v>22</v>
      </c>
    </row>
    <row r="18" ht="13.5">
      <c r="B18" s="5"/>
    </row>
    <row r="19" spans="1:2" ht="13.5">
      <c r="A19" s="7" t="s">
        <v>23</v>
      </c>
      <c r="B19">
        <v>11111111</v>
      </c>
    </row>
  </sheetData>
  <sheetProtection password="EF9D" sheet="1" objects="1" scenarios="1"/>
  <protectedRanges>
    <protectedRange sqref="F5:G5" name="区域2"/>
    <protectedRange sqref="B5:D5" name="区域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2012-12-10T11:45:41Z</dcterms:created>
  <dcterms:modified xsi:type="dcterms:W3CDTF">2012-12-11T01:27:57Z</dcterms:modified>
  <cp:category/>
  <cp:version/>
  <cp:contentType/>
  <cp:contentStatus/>
</cp:coreProperties>
</file>